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schirmer\AppData\Local\Microsoft\Windows\INetCache\Content.Outlook\RBS0V648\"/>
    </mc:Choice>
  </mc:AlternateContent>
  <xr:revisionPtr revIDLastSave="0" documentId="10_ncr:100000_{58BE20F4-3A3D-4F9C-AACA-376F81302A3F}" xr6:coauthVersionLast="31" xr6:coauthVersionMax="31" xr10:uidLastSave="{00000000-0000-0000-0000-000000000000}"/>
  <bookViews>
    <workbookView xWindow="0" yWindow="0" windowWidth="15360" windowHeight="9000" xr2:uid="{00000000-000D-0000-FFFF-FFFF00000000}"/>
  </bookViews>
  <sheets>
    <sheet name="Ford" sheetId="4" r:id="rId1"/>
    <sheet name="FCA" sheetId="5" r:id="rId2"/>
    <sheet name="GM" sheetId="6" r:id="rId3"/>
    <sheet name="Toyota" sheetId="7" r:id="rId4"/>
    <sheet name="Tesla" sheetId="8" r:id="rId5"/>
  </sheets>
  <calcPr calcId="179017"/>
</workbook>
</file>

<file path=xl/calcChain.xml><?xml version="1.0" encoding="utf-8"?>
<calcChain xmlns="http://schemas.openxmlformats.org/spreadsheetml/2006/main">
  <c r="N10" i="4" l="1"/>
  <c r="V17" i="4"/>
  <c r="V3" i="4"/>
  <c r="N28" i="4"/>
  <c r="M28" i="4"/>
  <c r="N13" i="7" l="1"/>
  <c r="N8" i="8"/>
  <c r="N14" i="8" l="1"/>
  <c r="N15" i="8" l="1"/>
  <c r="N13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M9" i="8"/>
  <c r="L9" i="8"/>
  <c r="K9" i="8"/>
  <c r="J9" i="8"/>
  <c r="I9" i="8"/>
  <c r="H9" i="8"/>
  <c r="G9" i="8"/>
  <c r="F9" i="8"/>
  <c r="E9" i="8"/>
  <c r="D9" i="8"/>
  <c r="C9" i="8"/>
  <c r="B9" i="8"/>
  <c r="N7" i="8"/>
  <c r="M7" i="8"/>
  <c r="L7" i="8"/>
  <c r="K7" i="8"/>
  <c r="J7" i="8"/>
  <c r="I7" i="8"/>
  <c r="H7" i="8"/>
  <c r="G7" i="8"/>
  <c r="F7" i="8"/>
  <c r="E7" i="8"/>
  <c r="D7" i="8"/>
  <c r="C7" i="8"/>
  <c r="B7" i="8"/>
  <c r="M4" i="8"/>
  <c r="L4" i="8"/>
  <c r="K4" i="8"/>
  <c r="J4" i="8"/>
  <c r="I4" i="8"/>
  <c r="H4" i="8"/>
  <c r="G4" i="8"/>
  <c r="F4" i="8"/>
  <c r="E4" i="8"/>
  <c r="D4" i="8"/>
  <c r="C4" i="8"/>
  <c r="B4" i="8"/>
  <c r="N3" i="8"/>
  <c r="N9" i="8" l="1"/>
  <c r="N4" i="8"/>
  <c r="N23" i="5" l="1"/>
  <c r="M10" i="6" l="1"/>
  <c r="M40" i="6"/>
  <c r="L13" i="7" l="1"/>
  <c r="M13" i="7"/>
  <c r="L21" i="6"/>
  <c r="M21" i="6"/>
  <c r="M9" i="5"/>
  <c r="V18" i="7" l="1"/>
  <c r="V19" i="7"/>
  <c r="V20" i="7"/>
  <c r="V21" i="7"/>
  <c r="V17" i="7"/>
  <c r="V5" i="7"/>
  <c r="V6" i="7"/>
  <c r="V3" i="7"/>
  <c r="U2" i="7"/>
  <c r="U16" i="7" s="1"/>
  <c r="N26" i="7"/>
  <c r="N27" i="7"/>
  <c r="N25" i="7"/>
  <c r="N18" i="7"/>
  <c r="N19" i="7"/>
  <c r="N20" i="7"/>
  <c r="N21" i="7"/>
  <c r="N17" i="7"/>
  <c r="N11" i="7"/>
  <c r="N12" i="7"/>
  <c r="N10" i="7"/>
  <c r="N4" i="7"/>
  <c r="N5" i="7"/>
  <c r="N3" i="7"/>
  <c r="M16" i="7"/>
  <c r="M24" i="7"/>
  <c r="M6" i="7"/>
  <c r="M9" i="7"/>
  <c r="V26" i="6"/>
  <c r="V27" i="6"/>
  <c r="V28" i="6"/>
  <c r="V29" i="6"/>
  <c r="V25" i="6"/>
  <c r="V4" i="6"/>
  <c r="V5" i="6"/>
  <c r="V6" i="6"/>
  <c r="V7" i="6"/>
  <c r="V3" i="6"/>
  <c r="U24" i="6"/>
  <c r="U2" i="6"/>
  <c r="N34" i="6"/>
  <c r="N35" i="6"/>
  <c r="N36" i="6"/>
  <c r="N40" i="6"/>
  <c r="N33" i="6"/>
  <c r="N26" i="6"/>
  <c r="N27" i="6"/>
  <c r="N28" i="6"/>
  <c r="N29" i="6"/>
  <c r="N25" i="6"/>
  <c r="N15" i="6"/>
  <c r="N16" i="6"/>
  <c r="N17" i="6"/>
  <c r="N21" i="6"/>
  <c r="N14" i="6"/>
  <c r="N4" i="6"/>
  <c r="N5" i="6"/>
  <c r="N6" i="6"/>
  <c r="N3" i="6"/>
  <c r="M32" i="6"/>
  <c r="M24" i="6"/>
  <c r="M13" i="6"/>
  <c r="V24" i="5"/>
  <c r="V25" i="5"/>
  <c r="V26" i="5"/>
  <c r="V27" i="5"/>
  <c r="V23" i="5"/>
  <c r="V4" i="5"/>
  <c r="V5" i="5"/>
  <c r="V6" i="5"/>
  <c r="V7" i="5"/>
  <c r="V8" i="5"/>
  <c r="V3" i="5"/>
  <c r="U2" i="5"/>
  <c r="U22" i="5" s="1"/>
  <c r="V18" i="4"/>
  <c r="V19" i="4"/>
  <c r="V20" i="4"/>
  <c r="V21" i="4"/>
  <c r="V4" i="4"/>
  <c r="V5" i="4"/>
  <c r="U2" i="4"/>
  <c r="U16" i="4" s="1"/>
  <c r="N26" i="4"/>
  <c r="N25" i="4"/>
  <c r="N18" i="4"/>
  <c r="N19" i="4"/>
  <c r="N20" i="4"/>
  <c r="N21" i="4"/>
  <c r="N17" i="4"/>
  <c r="N11" i="4"/>
  <c r="N12" i="4"/>
  <c r="N36" i="5"/>
  <c r="N32" i="5"/>
  <c r="N33" i="5"/>
  <c r="N34" i="5"/>
  <c r="N35" i="5"/>
  <c r="N31" i="5"/>
  <c r="N24" i="5"/>
  <c r="N25" i="5"/>
  <c r="N26" i="5"/>
  <c r="N27" i="5"/>
  <c r="N14" i="5"/>
  <c r="N15" i="5"/>
  <c r="N16" i="5"/>
  <c r="N17" i="5"/>
  <c r="N18" i="5"/>
  <c r="N13" i="5"/>
  <c r="N4" i="5"/>
  <c r="N5" i="5"/>
  <c r="N6" i="5"/>
  <c r="N7" i="5"/>
  <c r="N8" i="5"/>
  <c r="N3" i="5"/>
  <c r="M30" i="5"/>
  <c r="M19" i="5"/>
  <c r="M22" i="5"/>
  <c r="M12" i="5"/>
  <c r="M6" i="4"/>
  <c r="M13" i="4"/>
  <c r="M24" i="4"/>
  <c r="M16" i="4"/>
  <c r="M9" i="4"/>
  <c r="N4" i="4"/>
  <c r="N3" i="4"/>
  <c r="J10" i="6" l="1"/>
  <c r="J9" i="5" l="1"/>
  <c r="R9" i="5" s="1"/>
  <c r="K9" i="5"/>
  <c r="S9" i="5" s="1"/>
  <c r="R2" i="7" l="1"/>
  <c r="R16" i="7" s="1"/>
  <c r="J6" i="7"/>
  <c r="J9" i="7"/>
  <c r="J13" i="7"/>
  <c r="J16" i="7"/>
  <c r="J24" i="7"/>
  <c r="R2" i="6"/>
  <c r="R24" i="6" s="1"/>
  <c r="J13" i="6"/>
  <c r="J21" i="6"/>
  <c r="J24" i="6"/>
  <c r="J32" i="6"/>
  <c r="R2" i="5"/>
  <c r="R22" i="5" s="1"/>
  <c r="J12" i="5"/>
  <c r="J19" i="5"/>
  <c r="J22" i="5"/>
  <c r="J30" i="5"/>
  <c r="R2" i="4"/>
  <c r="R16" i="4" s="1"/>
  <c r="J6" i="4"/>
  <c r="J28" i="4" s="1"/>
  <c r="J9" i="4"/>
  <c r="J13" i="4"/>
  <c r="J16" i="4"/>
  <c r="J24" i="4"/>
  <c r="I21" i="6"/>
  <c r="K21" i="6"/>
  <c r="I10" i="6"/>
  <c r="K10" i="6"/>
  <c r="L10" i="6"/>
  <c r="N10" i="6" s="1"/>
  <c r="I9" i="5"/>
  <c r="Q9" i="5" s="1"/>
  <c r="I19" i="5"/>
  <c r="K19" i="5"/>
  <c r="I13" i="7"/>
  <c r="K13" i="7"/>
  <c r="I6" i="7"/>
  <c r="K6" i="7"/>
  <c r="B6" i="4"/>
  <c r="B28" i="4" s="1"/>
  <c r="I30" i="5"/>
  <c r="I22" i="5"/>
  <c r="I12" i="5"/>
  <c r="I32" i="6"/>
  <c r="I24" i="6"/>
  <c r="I13" i="6"/>
  <c r="I24" i="7"/>
  <c r="I16" i="7"/>
  <c r="I9" i="7"/>
  <c r="Q2" i="7"/>
  <c r="Q16" i="7" s="1"/>
  <c r="Q2" i="6"/>
  <c r="Q24" i="6" s="1"/>
  <c r="Q2" i="5"/>
  <c r="Q22" i="5" s="1"/>
  <c r="Q2" i="4"/>
  <c r="Q16" i="4" s="1"/>
  <c r="I9" i="4"/>
  <c r="I16" i="4"/>
  <c r="I24" i="4"/>
  <c r="I13" i="4"/>
  <c r="K13" i="4"/>
  <c r="I6" i="4"/>
  <c r="I28" i="4" s="1"/>
  <c r="K6" i="4"/>
  <c r="K28" i="4" s="1"/>
  <c r="L6" i="4"/>
  <c r="N6" i="4" s="1"/>
  <c r="L24" i="7"/>
  <c r="L16" i="7"/>
  <c r="L9" i="7"/>
  <c r="L24" i="4"/>
  <c r="L16" i="4"/>
  <c r="L9" i="4"/>
  <c r="B6" i="7"/>
  <c r="C6" i="7"/>
  <c r="D6" i="7"/>
  <c r="E6" i="7"/>
  <c r="F6" i="7"/>
  <c r="G6" i="7"/>
  <c r="H6" i="7"/>
  <c r="L6" i="7"/>
  <c r="N6" i="7" s="1"/>
  <c r="B13" i="7"/>
  <c r="C13" i="7"/>
  <c r="D13" i="7"/>
  <c r="E13" i="7"/>
  <c r="F13" i="7"/>
  <c r="G13" i="7"/>
  <c r="H13" i="7"/>
  <c r="T2" i="6"/>
  <c r="T24" i="6" s="1"/>
  <c r="T2" i="5"/>
  <c r="T22" i="5" s="1"/>
  <c r="S2" i="5"/>
  <c r="S22" i="5" s="1"/>
  <c r="T2" i="7"/>
  <c r="T16" i="7" s="1"/>
  <c r="S2" i="7"/>
  <c r="S16" i="7" s="1"/>
  <c r="S2" i="6"/>
  <c r="S24" i="6" s="1"/>
  <c r="T2" i="4"/>
  <c r="T16" i="4" s="1"/>
  <c r="S2" i="4"/>
  <c r="S16" i="4" s="1"/>
  <c r="L19" i="5"/>
  <c r="N19" i="5" s="1"/>
  <c r="H19" i="5"/>
  <c r="G19" i="5"/>
  <c r="F19" i="5"/>
  <c r="E19" i="5"/>
  <c r="D19" i="5"/>
  <c r="C19" i="5"/>
  <c r="B19" i="5"/>
  <c r="H9" i="5"/>
  <c r="G9" i="5"/>
  <c r="F9" i="5"/>
  <c r="E9" i="5"/>
  <c r="D9" i="5"/>
  <c r="C9" i="5"/>
  <c r="B9" i="5"/>
  <c r="L9" i="5"/>
  <c r="N9" i="5" s="1"/>
  <c r="L30" i="5"/>
  <c r="N24" i="7"/>
  <c r="N16" i="7"/>
  <c r="N9" i="7"/>
  <c r="K24" i="7"/>
  <c r="H24" i="7"/>
  <c r="G24" i="7"/>
  <c r="F24" i="7"/>
  <c r="E24" i="7"/>
  <c r="D24" i="7"/>
  <c r="C24" i="7"/>
  <c r="B24" i="7"/>
  <c r="K16" i="7"/>
  <c r="H16" i="7"/>
  <c r="G16" i="7"/>
  <c r="F16" i="7"/>
  <c r="E16" i="7"/>
  <c r="D16" i="7"/>
  <c r="C16" i="7"/>
  <c r="B16" i="7"/>
  <c r="K9" i="7"/>
  <c r="H9" i="7"/>
  <c r="G9" i="7"/>
  <c r="F9" i="7"/>
  <c r="E9" i="7"/>
  <c r="D9" i="7"/>
  <c r="C9" i="7"/>
  <c r="B9" i="7"/>
  <c r="L32" i="6"/>
  <c r="L24" i="6"/>
  <c r="B24" i="6"/>
  <c r="C24" i="6"/>
  <c r="D24" i="6"/>
  <c r="E24" i="6"/>
  <c r="F24" i="6"/>
  <c r="G24" i="6"/>
  <c r="H24" i="6"/>
  <c r="K24" i="6"/>
  <c r="B32" i="6"/>
  <c r="C32" i="6"/>
  <c r="D32" i="6"/>
  <c r="E32" i="6"/>
  <c r="F32" i="6"/>
  <c r="G32" i="6"/>
  <c r="H32" i="6"/>
  <c r="K32" i="6"/>
  <c r="L13" i="6"/>
  <c r="L22" i="5"/>
  <c r="L12" i="5"/>
  <c r="N24" i="4"/>
  <c r="L13" i="4"/>
  <c r="N13" i="4" s="1"/>
  <c r="H6" i="4"/>
  <c r="H28" i="4" s="1"/>
  <c r="G6" i="4"/>
  <c r="G28" i="4" s="1"/>
  <c r="F6" i="4"/>
  <c r="F28" i="4" s="1"/>
  <c r="E6" i="4"/>
  <c r="E28" i="4" s="1"/>
  <c r="D6" i="4"/>
  <c r="D28" i="4" s="1"/>
  <c r="C6" i="4"/>
  <c r="C28" i="4" s="1"/>
  <c r="H21" i="6"/>
  <c r="G21" i="6"/>
  <c r="F21" i="6"/>
  <c r="E21" i="6"/>
  <c r="D21" i="6"/>
  <c r="C21" i="6"/>
  <c r="B21" i="6"/>
  <c r="B10" i="6"/>
  <c r="N32" i="6"/>
  <c r="N24" i="6"/>
  <c r="N13" i="6"/>
  <c r="K13" i="6"/>
  <c r="H13" i="6"/>
  <c r="G13" i="6"/>
  <c r="F13" i="6"/>
  <c r="E13" i="6"/>
  <c r="D13" i="6"/>
  <c r="C13" i="6"/>
  <c r="B13" i="6"/>
  <c r="H10" i="6"/>
  <c r="G10" i="6"/>
  <c r="F10" i="6"/>
  <c r="E10" i="6"/>
  <c r="D10" i="6"/>
  <c r="C10" i="6"/>
  <c r="N30" i="5"/>
  <c r="K30" i="5"/>
  <c r="H30" i="5"/>
  <c r="G30" i="5"/>
  <c r="F30" i="5"/>
  <c r="E30" i="5"/>
  <c r="D30" i="5"/>
  <c r="C30" i="5"/>
  <c r="B30" i="5"/>
  <c r="N22" i="5"/>
  <c r="K22" i="5"/>
  <c r="H22" i="5"/>
  <c r="G22" i="5"/>
  <c r="F22" i="5"/>
  <c r="E22" i="5"/>
  <c r="D22" i="5"/>
  <c r="C22" i="5"/>
  <c r="B22" i="5"/>
  <c r="N12" i="5"/>
  <c r="K12" i="5"/>
  <c r="H12" i="5"/>
  <c r="G12" i="5"/>
  <c r="F12" i="5"/>
  <c r="E12" i="5"/>
  <c r="D12" i="5"/>
  <c r="C12" i="5"/>
  <c r="B12" i="5"/>
  <c r="C24" i="4"/>
  <c r="D24" i="4"/>
  <c r="E24" i="4"/>
  <c r="F24" i="4"/>
  <c r="G24" i="4"/>
  <c r="H24" i="4"/>
  <c r="K24" i="4"/>
  <c r="B24" i="4"/>
  <c r="C16" i="4"/>
  <c r="D16" i="4"/>
  <c r="E16" i="4"/>
  <c r="F16" i="4"/>
  <c r="G16" i="4"/>
  <c r="H16" i="4"/>
  <c r="K16" i="4"/>
  <c r="N16" i="4"/>
  <c r="B16" i="4"/>
  <c r="C9" i="4"/>
  <c r="D9" i="4"/>
  <c r="E9" i="4"/>
  <c r="F9" i="4"/>
  <c r="G9" i="4"/>
  <c r="H9" i="4"/>
  <c r="K9" i="4"/>
  <c r="N9" i="4"/>
  <c r="B9" i="4"/>
  <c r="B13" i="4"/>
  <c r="C13" i="4"/>
  <c r="D13" i="4"/>
  <c r="E13" i="4"/>
  <c r="F13" i="4"/>
  <c r="G13" i="4"/>
  <c r="H13" i="4"/>
  <c r="L28" i="4" l="1"/>
  <c r="T9" i="5"/>
  <c r="V9" i="5" s="1"/>
</calcChain>
</file>

<file path=xl/sharedStrings.xml><?xml version="1.0" encoding="utf-8"?>
<sst xmlns="http://schemas.openxmlformats.org/spreadsheetml/2006/main" count="235" uniqueCount="70">
  <si>
    <t>Brand Sales</t>
  </si>
  <si>
    <t>Transaction Prices</t>
  </si>
  <si>
    <t>% Chg</t>
  </si>
  <si>
    <t>Average</t>
  </si>
  <si>
    <t>Total</t>
  </si>
  <si>
    <t>Market Share</t>
  </si>
  <si>
    <t>Model Sales</t>
  </si>
  <si>
    <t>Incentive Spend</t>
  </si>
  <si>
    <t>Ford</t>
  </si>
  <si>
    <t>Lincoln</t>
  </si>
  <si>
    <t>Mercury</t>
  </si>
  <si>
    <t>Grand Total</t>
  </si>
  <si>
    <t>Chrysler</t>
  </si>
  <si>
    <t>Dodge</t>
  </si>
  <si>
    <t>Jeep</t>
  </si>
  <si>
    <t>Ram</t>
  </si>
  <si>
    <t>Buick</t>
  </si>
  <si>
    <t>Cadillac</t>
  </si>
  <si>
    <t>Chevrolet</t>
  </si>
  <si>
    <t>GMC</t>
  </si>
  <si>
    <t>Cherokee</t>
  </si>
  <si>
    <t>Grand Cherokee</t>
  </si>
  <si>
    <t>Wrangler</t>
  </si>
  <si>
    <t>Equinox</t>
  </si>
  <si>
    <t>Escape</t>
  </si>
  <si>
    <t>Explorer</t>
  </si>
  <si>
    <t>Fusion</t>
  </si>
  <si>
    <t>Hummer</t>
  </si>
  <si>
    <t>Pontiac</t>
  </si>
  <si>
    <t>Saturn</t>
  </si>
  <si>
    <t>Dodge/Ram</t>
  </si>
  <si>
    <t>Fiat</t>
  </si>
  <si>
    <t>F-Series</t>
  </si>
  <si>
    <t>Silverado</t>
  </si>
  <si>
    <t>Sierra</t>
  </si>
  <si>
    <t>Ram Pickup</t>
  </si>
  <si>
    <t>Lexus</t>
  </si>
  <si>
    <t>Scion</t>
  </si>
  <si>
    <t>Toyota</t>
  </si>
  <si>
    <t>Camry</t>
  </si>
  <si>
    <t>Corolla</t>
  </si>
  <si>
    <t>RAV4</t>
  </si>
  <si>
    <t>Tacoma</t>
  </si>
  <si>
    <t>Alfa Romeo</t>
  </si>
  <si>
    <t>2017 Chg</t>
  </si>
  <si>
    <t>Q3-2017</t>
  </si>
  <si>
    <t>Q3-2007</t>
  </si>
  <si>
    <t>Q3-2008</t>
  </si>
  <si>
    <t>Q3-2009</t>
  </si>
  <si>
    <t>Q3-2010</t>
  </si>
  <si>
    <t>Q3-2011</t>
  </si>
  <si>
    <t>Q3-2012</t>
  </si>
  <si>
    <t>Q3-2013</t>
  </si>
  <si>
    <t>Q3-2014</t>
  </si>
  <si>
    <t>Q3-2015</t>
  </si>
  <si>
    <t>Q3-2016</t>
  </si>
  <si>
    <t>Q3-2018</t>
  </si>
  <si>
    <t>Edge</t>
  </si>
  <si>
    <t>Compass</t>
  </si>
  <si>
    <t>Colorado</t>
  </si>
  <si>
    <t>Traverse</t>
  </si>
  <si>
    <t>Highlander</t>
  </si>
  <si>
    <t>Sales figures from InsideEvs.com</t>
  </si>
  <si>
    <t>2018 Chg</t>
  </si>
  <si>
    <t>Tesla</t>
  </si>
  <si>
    <t>Model Sales (Deliveries)</t>
  </si>
  <si>
    <t>Model 3</t>
  </si>
  <si>
    <t>Model S</t>
  </si>
  <si>
    <t>Model X</t>
  </si>
  <si>
    <t>(COX AUTOMOTIVE ESTIMATES)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</si>
</sst>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0.0%"/>
    <numFmt numFmtId="165" formatCode="&quot;$&quot;#,##0"/>
    <numFmt numFmtId="166" formatCode="0.00%;[Red]\-0.00%"/>
    <numFmt numFmtId="167" formatCode="&quot;$&quot;#,##0.00;[Red]\-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Helv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2"/>
      <name val="Helv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rgb="FF1D641C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4" borderId="0">
      <alignment horizontal="centerContinuous" wrapText="1"/>
    </xf>
    <xf numFmtId="0" fontId="7" fillId="5" borderId="13">
      <alignment horizontal="center" wrapText="1"/>
    </xf>
    <xf numFmtId="166" fontId="8" fillId="6" borderId="14">
      <alignment horizontal="right" vertical="center"/>
    </xf>
    <xf numFmtId="166" fontId="8" fillId="6" borderId="14">
      <alignment horizontal="right" vertical="center"/>
    </xf>
    <xf numFmtId="166" fontId="8" fillId="6" borderId="14">
      <alignment horizontal="right" vertical="center"/>
    </xf>
    <xf numFmtId="167" fontId="8" fillId="6" borderId="14">
      <alignment horizontal="right" vertical="center"/>
    </xf>
    <xf numFmtId="0" fontId="4" fillId="7" borderId="15"/>
    <xf numFmtId="167" fontId="8" fillId="6" borderId="14">
      <alignment horizontal="right" vertical="center"/>
    </xf>
    <xf numFmtId="166" fontId="8" fillId="6" borderId="14">
      <alignment horizontal="right" vertical="center"/>
    </xf>
    <xf numFmtId="166" fontId="8" fillId="6" borderId="14">
      <alignment horizontal="right" vertical="center"/>
    </xf>
    <xf numFmtId="167" fontId="8" fillId="6" borderId="14">
      <alignment horizontal="right" vertical="center"/>
    </xf>
    <xf numFmtId="0" fontId="8" fillId="8" borderId="14">
      <alignment horizontal="left" vertical="top" wrapText="1"/>
    </xf>
    <xf numFmtId="166" fontId="8" fillId="8" borderId="14">
      <alignment horizontal="right" vertical="center"/>
    </xf>
    <xf numFmtId="166" fontId="8" fillId="8" borderId="14">
      <alignment horizontal="right" vertical="center"/>
    </xf>
    <xf numFmtId="0" fontId="7" fillId="5" borderId="13">
      <alignment vertical="top" wrapText="1"/>
    </xf>
    <xf numFmtId="166" fontId="8" fillId="8" borderId="14">
      <alignment horizontal="right" vertical="center"/>
    </xf>
    <xf numFmtId="167" fontId="8" fillId="8" borderId="14">
      <alignment horizontal="right" vertical="center"/>
    </xf>
    <xf numFmtId="167" fontId="8" fillId="8" borderId="14">
      <alignment horizontal="right" vertical="center"/>
    </xf>
    <xf numFmtId="166" fontId="8" fillId="8" borderId="14">
      <alignment horizontal="right" vertical="center"/>
    </xf>
    <xf numFmtId="166" fontId="8" fillId="8" borderId="14">
      <alignment horizontal="right" vertical="center"/>
    </xf>
    <xf numFmtId="167" fontId="8" fillId="8" borderId="14">
      <alignment horizontal="right" vertical="center"/>
    </xf>
    <xf numFmtId="0" fontId="8" fillId="9" borderId="14">
      <alignment horizontal="left" vertical="top" wrapText="1"/>
    </xf>
    <xf numFmtId="0" fontId="7" fillId="5" borderId="13">
      <alignment vertical="top" wrapText="1"/>
    </xf>
    <xf numFmtId="0" fontId="7" fillId="5" borderId="13">
      <alignment horizontal="center" wrapText="1"/>
    </xf>
    <xf numFmtId="0" fontId="5" fillId="0" borderId="0"/>
    <xf numFmtId="0" fontId="9" fillId="0" borderId="0"/>
    <xf numFmtId="0" fontId="10" fillId="0" borderId="0"/>
    <xf numFmtId="9" fontId="5" fillId="0" borderId="0" applyFont="0" applyFill="0" applyBorder="0" applyAlignment="0" applyProtection="0"/>
    <xf numFmtId="0" fontId="11" fillId="0" borderId="0">
      <alignment horizontal="left"/>
    </xf>
    <xf numFmtId="0" fontId="5" fillId="0" borderId="0" applyBorder="0"/>
    <xf numFmtId="0" fontId="5" fillId="0" borderId="0" applyBorder="0"/>
    <xf numFmtId="0" fontId="1" fillId="0" borderId="0"/>
    <xf numFmtId="0" fontId="5" fillId="0" borderId="0" applyBorder="0"/>
  </cellStyleXfs>
  <cellXfs count="110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3" fillId="0" borderId="0" xfId="0" applyFont="1" applyFill="1" applyAlignment="1"/>
    <xf numFmtId="164" fontId="0" fillId="3" borderId="2" xfId="1" applyNumberFormat="1" applyFont="1" applyFill="1" applyBorder="1" applyAlignment="1"/>
    <xf numFmtId="164" fontId="0" fillId="3" borderId="3" xfId="1" applyNumberFormat="1" applyFont="1" applyFill="1" applyBorder="1" applyAlignment="1"/>
    <xf numFmtId="0" fontId="2" fillId="2" borderId="4" xfId="0" applyFont="1" applyFill="1" applyBorder="1" applyAlignment="1"/>
    <xf numFmtId="0" fontId="2" fillId="2" borderId="5" xfId="0" applyFont="1" applyFill="1" applyBorder="1" applyAlignment="1"/>
    <xf numFmtId="0" fontId="2" fillId="2" borderId="1" xfId="0" applyFont="1" applyFill="1" applyBorder="1"/>
    <xf numFmtId="0" fontId="0" fillId="3" borderId="6" xfId="0" applyFill="1" applyBorder="1" applyAlignment="1"/>
    <xf numFmtId="0" fontId="0" fillId="3" borderId="7" xfId="0" applyFill="1" applyBorder="1" applyAlignment="1"/>
    <xf numFmtId="0" fontId="2" fillId="2" borderId="1" xfId="0" applyFont="1" applyFill="1" applyBorder="1" applyAlignme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6" xfId="0" applyFill="1" applyBorder="1" applyAlignment="1">
      <alignment horizontal="left"/>
    </xf>
    <xf numFmtId="0" fontId="2" fillId="2" borderId="7" xfId="0" applyFont="1" applyFill="1" applyBorder="1" applyAlignment="1"/>
    <xf numFmtId="164" fontId="2" fillId="2" borderId="3" xfId="1" applyNumberFormat="1" applyFont="1" applyFill="1" applyBorder="1" applyAlignment="1"/>
    <xf numFmtId="0" fontId="0" fillId="3" borderId="9" xfId="0" applyFill="1" applyBorder="1" applyAlignment="1">
      <alignment horizontal="left"/>
    </xf>
    <xf numFmtId="164" fontId="0" fillId="3" borderId="11" xfId="1" applyNumberFormat="1" applyFont="1" applyFill="1" applyBorder="1" applyAlignment="1"/>
    <xf numFmtId="0" fontId="0" fillId="3" borderId="7" xfId="0" applyFill="1" applyBorder="1" applyAlignment="1">
      <alignment horizontal="left"/>
    </xf>
    <xf numFmtId="0" fontId="2" fillId="2" borderId="9" xfId="0" applyFont="1" applyFill="1" applyBorder="1" applyAlignment="1"/>
    <xf numFmtId="0" fontId="2" fillId="2" borderId="10" xfId="0" applyFont="1" applyFill="1" applyBorder="1" applyAlignment="1"/>
    <xf numFmtId="3" fontId="2" fillId="2" borderId="8" xfId="0" applyNumberFormat="1" applyFont="1" applyFill="1" applyBorder="1" applyAlignment="1"/>
    <xf numFmtId="165" fontId="2" fillId="2" borderId="8" xfId="0" applyNumberFormat="1" applyFont="1" applyFill="1" applyBorder="1"/>
    <xf numFmtId="0" fontId="2" fillId="2" borderId="11" xfId="0" applyFont="1" applyFill="1" applyBorder="1" applyAlignment="1"/>
    <xf numFmtId="165" fontId="2" fillId="2" borderId="7" xfId="0" applyNumberFormat="1" applyFont="1" applyFill="1" applyBorder="1" applyAlignment="1"/>
    <xf numFmtId="165" fontId="2" fillId="2" borderId="8" xfId="0" applyNumberFormat="1" applyFont="1" applyFill="1" applyBorder="1" applyAlignment="1"/>
    <xf numFmtId="3" fontId="2" fillId="2" borderId="5" xfId="0" applyNumberFormat="1" applyFont="1" applyFill="1" applyBorder="1" applyAlignment="1"/>
    <xf numFmtId="164" fontId="2" fillId="2" borderId="5" xfId="1" applyNumberFormat="1" applyFont="1" applyFill="1" applyBorder="1" applyAlignment="1"/>
    <xf numFmtId="164" fontId="2" fillId="2" borderId="1" xfId="1" applyNumberFormat="1" applyFont="1" applyFill="1" applyBorder="1" applyAlignment="1"/>
    <xf numFmtId="164" fontId="2" fillId="2" borderId="1" xfId="0" applyNumberFormat="1" applyFont="1" applyFill="1" applyBorder="1" applyAlignment="1"/>
    <xf numFmtId="0" fontId="0" fillId="3" borderId="11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2" fillId="2" borderId="5" xfId="0" applyFont="1" applyFill="1" applyBorder="1"/>
    <xf numFmtId="0" fontId="2" fillId="2" borderId="10" xfId="0" applyFont="1" applyFill="1" applyBorder="1"/>
    <xf numFmtId="0" fontId="2" fillId="2" borderId="3" xfId="0" applyFont="1" applyFill="1" applyBorder="1" applyAlignment="1"/>
    <xf numFmtId="164" fontId="0" fillId="0" borderId="0" xfId="0" applyNumberFormat="1" applyAlignment="1"/>
    <xf numFmtId="164" fontId="0" fillId="0" borderId="0" xfId="0" applyNumberFormat="1"/>
    <xf numFmtId="165" fontId="2" fillId="2" borderId="5" xfId="0" applyNumberFormat="1" applyFont="1" applyFill="1" applyBorder="1" applyAlignment="1"/>
    <xf numFmtId="0" fontId="2" fillId="2" borderId="3" xfId="0" applyFont="1" applyFill="1" applyBorder="1" applyAlignment="1">
      <alignment horizontal="left"/>
    </xf>
    <xf numFmtId="17" fontId="2" fillId="2" borderId="10" xfId="0" applyNumberFormat="1" applyFont="1" applyFill="1" applyBorder="1" applyAlignment="1"/>
    <xf numFmtId="17" fontId="2" fillId="2" borderId="4" xfId="0" applyNumberFormat="1" applyFont="1" applyFill="1" applyBorder="1" applyAlignment="1"/>
    <xf numFmtId="17" fontId="2" fillId="2" borderId="5" xfId="0" applyNumberFormat="1" applyFont="1" applyFill="1" applyBorder="1" applyAlignment="1"/>
    <xf numFmtId="6" fontId="0" fillId="0" borderId="0" xfId="0" applyNumberFormat="1" applyAlignment="1"/>
    <xf numFmtId="6" fontId="0" fillId="0" borderId="0" xfId="0" applyNumberFormat="1"/>
    <xf numFmtId="0" fontId="0" fillId="0" borderId="0" xfId="0" applyBorder="1" applyAlignment="1"/>
    <xf numFmtId="165" fontId="0" fillId="0" borderId="0" xfId="0" applyNumberFormat="1"/>
    <xf numFmtId="165" fontId="2" fillId="0" borderId="0" xfId="0" applyNumberFormat="1" applyFont="1"/>
    <xf numFmtId="165" fontId="0" fillId="0" borderId="0" xfId="0" applyNumberFormat="1" applyAlignment="1"/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0" fontId="2" fillId="2" borderId="5" xfId="0" quotePrefix="1" applyFont="1" applyFill="1" applyBorder="1"/>
    <xf numFmtId="0" fontId="2" fillId="2" borderId="1" xfId="0" applyFont="1" applyFill="1" applyBorder="1" applyAlignment="1"/>
    <xf numFmtId="164" fontId="2" fillId="2" borderId="1" xfId="1" applyNumberFormat="1" applyFont="1" applyFill="1" applyBorder="1" applyAlignment="1"/>
    <xf numFmtId="165" fontId="12" fillId="3" borderId="10" xfId="0" applyNumberFormat="1" applyFont="1" applyFill="1" applyBorder="1"/>
    <xf numFmtId="165" fontId="12" fillId="3" borderId="0" xfId="0" applyNumberFormat="1" applyFont="1" applyFill="1" applyBorder="1"/>
    <xf numFmtId="165" fontId="12" fillId="3" borderId="8" xfId="0" applyNumberFormat="1" applyFont="1" applyFill="1" applyBorder="1"/>
    <xf numFmtId="3" fontId="13" fillId="3" borderId="0" xfId="0" applyNumberFormat="1" applyFont="1" applyFill="1" applyBorder="1" applyAlignment="1"/>
    <xf numFmtId="3" fontId="13" fillId="3" borderId="8" xfId="0" applyNumberFormat="1" applyFont="1" applyFill="1" applyBorder="1" applyAlignment="1"/>
    <xf numFmtId="3" fontId="13" fillId="3" borderId="9" xfId="0" applyNumberFormat="1" applyFont="1" applyFill="1" applyBorder="1" applyAlignment="1"/>
    <xf numFmtId="3" fontId="13" fillId="3" borderId="10" xfId="0" applyNumberFormat="1" applyFont="1" applyFill="1" applyBorder="1" applyAlignment="1"/>
    <xf numFmtId="3" fontId="13" fillId="3" borderId="6" xfId="0" applyNumberFormat="1" applyFont="1" applyFill="1" applyBorder="1" applyAlignment="1"/>
    <xf numFmtId="3" fontId="13" fillId="3" borderId="7" xfId="0" applyNumberFormat="1" applyFont="1" applyFill="1" applyBorder="1" applyAlignment="1"/>
    <xf numFmtId="164" fontId="13" fillId="3" borderId="2" xfId="1" applyNumberFormat="1" applyFont="1" applyFill="1" applyBorder="1" applyAlignment="1"/>
    <xf numFmtId="164" fontId="13" fillId="3" borderId="3" xfId="1" applyNumberFormat="1" applyFont="1" applyFill="1" applyBorder="1" applyAlignment="1"/>
    <xf numFmtId="165" fontId="12" fillId="3" borderId="9" xfId="0" applyNumberFormat="1" applyFont="1" applyFill="1" applyBorder="1"/>
    <xf numFmtId="165" fontId="12" fillId="3" borderId="8" xfId="0" applyNumberFormat="1" applyFont="1" applyFill="1" applyBorder="1" applyAlignment="1"/>
    <xf numFmtId="3" fontId="13" fillId="0" borderId="0" xfId="0" applyNumberFormat="1" applyFont="1"/>
    <xf numFmtId="164" fontId="13" fillId="3" borderId="0" xfId="1" applyNumberFormat="1" applyFont="1" applyFill="1" applyBorder="1" applyAlignment="1"/>
    <xf numFmtId="165" fontId="13" fillId="3" borderId="0" xfId="0" applyNumberFormat="1" applyFont="1" applyFill="1" applyBorder="1"/>
    <xf numFmtId="165" fontId="13" fillId="3" borderId="8" xfId="0" applyNumberFormat="1" applyFont="1" applyFill="1" applyBorder="1"/>
    <xf numFmtId="165" fontId="13" fillId="3" borderId="10" xfId="0" applyNumberFormat="1" applyFont="1" applyFill="1" applyBorder="1"/>
    <xf numFmtId="165" fontId="13" fillId="3" borderId="10" xfId="0" applyNumberFormat="1" applyFont="1" applyFill="1" applyBorder="1" applyAlignment="1"/>
    <xf numFmtId="165" fontId="13" fillId="3" borderId="8" xfId="0" applyNumberFormat="1" applyFont="1" applyFill="1" applyBorder="1" applyAlignment="1"/>
    <xf numFmtId="164" fontId="13" fillId="3" borderId="10" xfId="1" applyNumberFormat="1" applyFont="1" applyFill="1" applyBorder="1" applyAlignment="1"/>
    <xf numFmtId="165" fontId="13" fillId="3" borderId="0" xfId="0" applyNumberFormat="1" applyFont="1" applyFill="1" applyBorder="1" applyAlignment="1"/>
    <xf numFmtId="165" fontId="13" fillId="3" borderId="9" xfId="0" applyNumberFormat="1" applyFont="1" applyFill="1" applyBorder="1"/>
    <xf numFmtId="165" fontId="13" fillId="3" borderId="6" xfId="0" applyNumberFormat="1" applyFont="1" applyFill="1" applyBorder="1"/>
    <xf numFmtId="165" fontId="13" fillId="3" borderId="7" xfId="0" applyNumberFormat="1" applyFont="1" applyFill="1" applyBorder="1"/>
    <xf numFmtId="165" fontId="2" fillId="2" borderId="4" xfId="0" applyNumberFormat="1" applyFont="1" applyFill="1" applyBorder="1" applyAlignment="1"/>
    <xf numFmtId="0" fontId="0" fillId="0" borderId="0" xfId="0" applyNumberFormat="1"/>
    <xf numFmtId="164" fontId="2" fillId="2" borderId="4" xfId="1" applyNumberFormat="1" applyFont="1" applyFill="1" applyBorder="1" applyAlignment="1"/>
    <xf numFmtId="164" fontId="2" fillId="2" borderId="4" xfId="0" applyNumberFormat="1" applyFont="1" applyFill="1" applyBorder="1" applyAlignment="1"/>
    <xf numFmtId="164" fontId="2" fillId="2" borderId="5" xfId="0" applyNumberFormat="1" applyFont="1" applyFill="1" applyBorder="1" applyAlignment="1"/>
    <xf numFmtId="165" fontId="13" fillId="0" borderId="0" xfId="0" applyNumberFormat="1" applyFont="1" applyFill="1" applyBorder="1"/>
    <xf numFmtId="164" fontId="2" fillId="2" borderId="1" xfId="0" applyNumberFormat="1" applyFont="1" applyFill="1" applyBorder="1"/>
    <xf numFmtId="3" fontId="2" fillId="2" borderId="12" xfId="0" applyNumberFormat="1" applyFont="1" applyFill="1" applyBorder="1" applyAlignment="1"/>
    <xf numFmtId="0" fontId="2" fillId="2" borderId="12" xfId="0" applyFont="1" applyFill="1" applyBorder="1"/>
    <xf numFmtId="165" fontId="13" fillId="0" borderId="10" xfId="0" applyNumberFormat="1" applyFont="1" applyFill="1" applyBorder="1" applyAlignment="1"/>
    <xf numFmtId="0" fontId="0" fillId="0" borderId="0" xfId="0" applyAlignment="1">
      <alignment horizontal="left"/>
    </xf>
    <xf numFmtId="6" fontId="0" fillId="3" borderId="0" xfId="0" applyNumberFormat="1" applyFill="1"/>
    <xf numFmtId="0" fontId="0" fillId="3" borderId="0" xfId="0" applyFill="1" applyAlignment="1">
      <alignment horizontal="left"/>
    </xf>
    <xf numFmtId="0" fontId="0" fillId="3" borderId="16" xfId="0" applyFill="1" applyBorder="1" applyAlignment="1">
      <alignment horizontal="left"/>
    </xf>
    <xf numFmtId="0" fontId="14" fillId="0" borderId="8" xfId="0" applyFont="1" applyBorder="1" applyAlignment="1"/>
    <xf numFmtId="3" fontId="13" fillId="10" borderId="0" xfId="0" applyNumberFormat="1" applyFont="1" applyFill="1" applyBorder="1" applyAlignment="1"/>
    <xf numFmtId="164" fontId="13" fillId="10" borderId="0" xfId="1" applyNumberFormat="1" applyFont="1" applyFill="1" applyBorder="1" applyAlignment="1"/>
    <xf numFmtId="164" fontId="2" fillId="2" borderId="8" xfId="1" applyNumberFormat="1" applyFont="1" applyFill="1" applyBorder="1" applyAlignment="1"/>
    <xf numFmtId="3" fontId="13" fillId="10" borderId="9" xfId="0" applyNumberFormat="1" applyFont="1" applyFill="1" applyBorder="1" applyAlignment="1"/>
    <xf numFmtId="3" fontId="13" fillId="10" borderId="10" xfId="0" applyNumberFormat="1" applyFont="1" applyFill="1" applyBorder="1" applyAlignment="1"/>
    <xf numFmtId="3" fontId="13" fillId="10" borderId="6" xfId="0" applyNumberFormat="1" applyFont="1" applyFill="1" applyBorder="1" applyAlignment="1"/>
    <xf numFmtId="3" fontId="13" fillId="10" borderId="7" xfId="0" applyNumberFormat="1" applyFont="1" applyFill="1" applyBorder="1" applyAlignment="1"/>
    <xf numFmtId="3" fontId="13" fillId="10" borderId="8" xfId="0" applyNumberFormat="1" applyFont="1" applyFill="1" applyBorder="1" applyAlignment="1"/>
    <xf numFmtId="3" fontId="0" fillId="0" borderId="0" xfId="0" applyNumberFormat="1"/>
    <xf numFmtId="3" fontId="13" fillId="0" borderId="0" xfId="0" applyNumberFormat="1" applyFont="1" applyFill="1" applyBorder="1" applyAlignment="1"/>
    <xf numFmtId="3" fontId="13" fillId="0" borderId="8" xfId="0" applyNumberFormat="1" applyFont="1" applyFill="1" applyBorder="1" applyAlignment="1"/>
    <xf numFmtId="3" fontId="13" fillId="0" borderId="10" xfId="0" applyNumberFormat="1" applyFont="1" applyFill="1" applyBorder="1" applyAlignment="1"/>
  </cellXfs>
  <cellStyles count="36">
    <cellStyle name="Comma 2" xfId="2" xr:uid="{00000000-0005-0000-0000-000000000000}"/>
    <cellStyle name="Hed Top" xfId="3" xr:uid="{00000000-0005-0000-0000-000001000000}"/>
    <cellStyle name="MSTRStyle.All.c10_1d39cfa7-5bc4-428b-8f24-2bf2376fb0a9" xfId="4" xr:uid="{00000000-0005-0000-0000-000002000000}"/>
    <cellStyle name="MSTRStyle.All.c12_01578072-c792-46a4-8fcb-943820770396" xfId="5" xr:uid="{00000000-0005-0000-0000-000003000000}"/>
    <cellStyle name="MSTRStyle.All.c14_5af3f882-32c9-4e83-8f62-2510e0756a58" xfId="6" xr:uid="{00000000-0005-0000-0000-000004000000}"/>
    <cellStyle name="MSTRStyle.All.c16_01a86ded-e1f4-42fa-af61-60704ad8b544" xfId="7" xr:uid="{00000000-0005-0000-0000-000005000000}"/>
    <cellStyle name="MSTRStyle.All.c18_5d58cef1-e8f6-4dcf-a9f3-bef262d49d7f" xfId="8" xr:uid="{00000000-0005-0000-0000-000006000000}"/>
    <cellStyle name="MSTRStyle.All.c2_9238a047-e056-44b5-aeb8-9821e64941f6" xfId="9" xr:uid="{00000000-0005-0000-0000-000007000000}"/>
    <cellStyle name="MSTRStyle.All.c20_9efac330-a5b1-4f2b-b7ad-d0d68eea92a1" xfId="10" xr:uid="{00000000-0005-0000-0000-000008000000}"/>
    <cellStyle name="MSTRStyle.All.c22_174994c8-5e41-45cd-bb1a-6f336de1f8cb" xfId="11" xr:uid="{00000000-0005-0000-0000-000009000000}"/>
    <cellStyle name="MSTRStyle.All.c24_df3d02fc-3101-4399-a69d-f6b10852acfc" xfId="12" xr:uid="{00000000-0005-0000-0000-00000A000000}"/>
    <cellStyle name="MSTRStyle.All.c26_08b5e0dd-7cbb-4601-b06d-48a604d425f2" xfId="13" xr:uid="{00000000-0005-0000-0000-00000B000000}"/>
    <cellStyle name="MSTRStyle.All.c27_6da67729-2ff5-499a-b0ae-66ac1d8ed2e0" xfId="14" xr:uid="{00000000-0005-0000-0000-00000C000000}"/>
    <cellStyle name="MSTRStyle.All.c28_b824cc3b-0e9d-41b7-96db-f56ac5c5cbb9" xfId="15" xr:uid="{00000000-0005-0000-0000-00000D000000}"/>
    <cellStyle name="MSTRStyle.All.c29_7cf3eea7-76a1-4094-8bb4-bf12eeede549" xfId="16" xr:uid="{00000000-0005-0000-0000-00000E000000}"/>
    <cellStyle name="MSTRStyle.All.c3_5801ed69-aff5-411a-9b3d-bf559ff1f2f0" xfId="17" xr:uid="{00000000-0005-0000-0000-00000F000000}"/>
    <cellStyle name="MSTRStyle.All.c30_f4a0c370-77bf-45e7-a308-90a802422fbc" xfId="18" xr:uid="{00000000-0005-0000-0000-000010000000}"/>
    <cellStyle name="MSTRStyle.All.c31_57ca7b52-d419-4e86-9b28-60b123fa6803" xfId="19" xr:uid="{00000000-0005-0000-0000-000011000000}"/>
    <cellStyle name="MSTRStyle.All.c32_75c90b00-3fc2-4c3f-8fb2-0254dcd91d2a" xfId="20" xr:uid="{00000000-0005-0000-0000-000012000000}"/>
    <cellStyle name="MSTRStyle.All.c33_89a3e673-8cc8-4ee8-a906-dd877d28860a" xfId="21" xr:uid="{00000000-0005-0000-0000-000013000000}"/>
    <cellStyle name="MSTRStyle.All.c34_ee2e9bd1-3ff7-4cee-88e6-90d3a27c9f98" xfId="22" xr:uid="{00000000-0005-0000-0000-000014000000}"/>
    <cellStyle name="MSTRStyle.All.c35_1cdd8a3d-9279-4796-850f-1c1f307b23e5" xfId="23" xr:uid="{00000000-0005-0000-0000-000015000000}"/>
    <cellStyle name="MSTRStyle.All.c4_3524bacb-d9b4-4fd8-9b11-f418e528e203" xfId="24" xr:uid="{00000000-0005-0000-0000-000016000000}"/>
    <cellStyle name="MSTRStyle.All.c7_19536513-da7d-429f-a9ff-cb9680ddaf9e" xfId="25" xr:uid="{00000000-0005-0000-0000-000017000000}"/>
    <cellStyle name="MSTRStyle.All.c8_3d8ffdb3-f36c-4380-aa65-523954feba67" xfId="26" xr:uid="{00000000-0005-0000-0000-000018000000}"/>
    <cellStyle name="Normal" xfId="0" builtinId="0"/>
    <cellStyle name="Normal 2" xfId="27" xr:uid="{00000000-0005-0000-0000-00001A000000}"/>
    <cellStyle name="Normal 2 2" xfId="28" xr:uid="{00000000-0005-0000-0000-00001B000000}"/>
    <cellStyle name="Normal 2 2 2" xfId="32" xr:uid="{00000000-0005-0000-0000-00001C000000}"/>
    <cellStyle name="Normal 2 3" xfId="33" xr:uid="{00000000-0005-0000-0000-00001D000000}"/>
    <cellStyle name="Normal 3" xfId="29" xr:uid="{00000000-0005-0000-0000-00001E000000}"/>
    <cellStyle name="Normal 3 2" xfId="34" xr:uid="{00000000-0005-0000-0000-00001F000000}"/>
    <cellStyle name="Normal 4" xfId="35" xr:uid="{00000000-0005-0000-0000-000020000000}"/>
    <cellStyle name="Percent" xfId="1" builtinId="5"/>
    <cellStyle name="Percent 2" xfId="30" xr:uid="{00000000-0005-0000-0000-000022000000}"/>
    <cellStyle name="Title-2" xfId="31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9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11" sqref="O11"/>
    </sheetView>
  </sheetViews>
  <sheetFormatPr defaultRowHeight="14.5" x14ac:dyDescent="0.35"/>
  <cols>
    <col min="1" max="1" width="19.90625" bestFit="1" customWidth="1"/>
    <col min="2" max="9" width="12.54296875" bestFit="1" customWidth="1"/>
    <col min="10" max="10" width="12.54296875" customWidth="1"/>
    <col min="11" max="12" width="12.54296875" bestFit="1" customWidth="1"/>
    <col min="13" max="13" width="12.54296875" customWidth="1"/>
    <col min="14" max="14" width="9.08984375" style="38" bestFit="1" customWidth="1"/>
    <col min="16" max="16" width="22.36328125" bestFit="1" customWidth="1"/>
    <col min="17" max="17" width="12.54296875" bestFit="1" customWidth="1"/>
    <col min="18" max="18" width="12.54296875" customWidth="1"/>
    <col min="19" max="20" width="12.54296875" bestFit="1" customWidth="1"/>
    <col min="21" max="21" width="12.54296875" customWidth="1"/>
    <col min="22" max="22" width="8.453125" bestFit="1" customWidth="1"/>
  </cols>
  <sheetData>
    <row r="1" spans="1:22" ht="18.5" x14ac:dyDescent="0.4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7"/>
      <c r="O1" s="1"/>
      <c r="P1" s="2" t="s">
        <v>1</v>
      </c>
      <c r="Q1" s="1"/>
      <c r="R1" s="1"/>
      <c r="S1" s="1"/>
      <c r="T1" s="1"/>
      <c r="U1" s="1"/>
      <c r="V1" s="1"/>
    </row>
    <row r="2" spans="1:22" x14ac:dyDescent="0.35">
      <c r="A2" s="11"/>
      <c r="B2" s="55" t="s">
        <v>46</v>
      </c>
      <c r="C2" s="55" t="s">
        <v>47</v>
      </c>
      <c r="D2" s="55" t="s">
        <v>48</v>
      </c>
      <c r="E2" s="55" t="s">
        <v>49</v>
      </c>
      <c r="F2" s="55" t="s">
        <v>50</v>
      </c>
      <c r="G2" s="55" t="s">
        <v>51</v>
      </c>
      <c r="H2" s="55" t="s">
        <v>52</v>
      </c>
      <c r="I2" s="55" t="s">
        <v>53</v>
      </c>
      <c r="J2" s="55" t="s">
        <v>54</v>
      </c>
      <c r="K2" s="55" t="s">
        <v>55</v>
      </c>
      <c r="L2" s="55" t="s">
        <v>45</v>
      </c>
      <c r="M2" s="55" t="s">
        <v>56</v>
      </c>
      <c r="N2" s="30" t="s">
        <v>44</v>
      </c>
      <c r="O2" s="1"/>
      <c r="P2" s="24"/>
      <c r="Q2" s="41" t="str">
        <f>I2</f>
        <v>Q3-2014</v>
      </c>
      <c r="R2" s="41" t="str">
        <f>J2</f>
        <v>Q3-2015</v>
      </c>
      <c r="S2" s="41" t="str">
        <f>K2</f>
        <v>Q3-2016</v>
      </c>
      <c r="T2" s="41" t="str">
        <f>L2</f>
        <v>Q3-2017</v>
      </c>
      <c r="U2" s="41" t="str">
        <f>M2</f>
        <v>Q3-2018</v>
      </c>
      <c r="V2" s="30" t="s">
        <v>2</v>
      </c>
    </row>
    <row r="3" spans="1:22" x14ac:dyDescent="0.35">
      <c r="A3" s="32" t="s">
        <v>8</v>
      </c>
      <c r="B3" s="61">
        <v>492751</v>
      </c>
      <c r="C3" s="61">
        <v>371247</v>
      </c>
      <c r="D3" s="61">
        <v>400799</v>
      </c>
      <c r="E3" s="61">
        <v>443818</v>
      </c>
      <c r="F3" s="61">
        <v>507137</v>
      </c>
      <c r="G3" s="61">
        <v>522767</v>
      </c>
      <c r="H3" s="61">
        <v>576372</v>
      </c>
      <c r="I3" s="61">
        <v>589092</v>
      </c>
      <c r="J3" s="61">
        <v>650311</v>
      </c>
      <c r="K3" s="61">
        <v>604985</v>
      </c>
      <c r="L3" s="61">
        <v>603605</v>
      </c>
      <c r="M3" s="61">
        <v>581928</v>
      </c>
      <c r="N3" s="4">
        <f>M3/L3-1</f>
        <v>-3.5912558709752185E-2</v>
      </c>
      <c r="O3" s="1"/>
      <c r="P3" s="31" t="s">
        <v>8</v>
      </c>
      <c r="Q3" s="76">
        <v>34727.29282353181</v>
      </c>
      <c r="R3" s="76">
        <v>36034.522826770575</v>
      </c>
      <c r="S3" s="76">
        <v>37742.208616742566</v>
      </c>
      <c r="T3" s="92">
        <v>38717.656913047438</v>
      </c>
      <c r="U3" s="92">
        <v>40089.07325476691</v>
      </c>
      <c r="V3" s="4">
        <f>U3/T3-1</f>
        <v>3.5420953928059662E-2</v>
      </c>
    </row>
    <row r="4" spans="1:22" x14ac:dyDescent="0.35">
      <c r="A4" s="32" t="s">
        <v>9</v>
      </c>
      <c r="B4" s="61">
        <v>29116</v>
      </c>
      <c r="C4" s="61">
        <v>25930</v>
      </c>
      <c r="D4" s="61">
        <v>18526</v>
      </c>
      <c r="E4" s="61">
        <v>19524</v>
      </c>
      <c r="F4" s="61">
        <v>22838</v>
      </c>
      <c r="G4" s="61">
        <v>21918</v>
      </c>
      <c r="H4" s="61">
        <v>21564</v>
      </c>
      <c r="I4" s="61">
        <v>23266</v>
      </c>
      <c r="J4" s="61">
        <v>26852</v>
      </c>
      <c r="K4" s="61">
        <v>27138</v>
      </c>
      <c r="L4" s="61">
        <v>26385</v>
      </c>
      <c r="M4" s="61">
        <v>25011</v>
      </c>
      <c r="N4" s="4">
        <f>M4/L4-1</f>
        <v>-5.2075042637862445E-2</v>
      </c>
      <c r="O4" s="1"/>
      <c r="P4" s="33" t="s">
        <v>9</v>
      </c>
      <c r="Q4" s="77">
        <v>44186.03124731368</v>
      </c>
      <c r="R4" s="77">
        <v>45454.066214807091</v>
      </c>
      <c r="S4" s="77">
        <v>45511.913774043773</v>
      </c>
      <c r="T4" s="77">
        <v>45956.986621186283</v>
      </c>
      <c r="U4" s="77">
        <v>51378.595138139215</v>
      </c>
      <c r="V4" s="4">
        <f>U4/T4-1</f>
        <v>0.11797136660943641</v>
      </c>
    </row>
    <row r="5" spans="1:22" x14ac:dyDescent="0.35">
      <c r="A5" s="33" t="s">
        <v>10</v>
      </c>
      <c r="B5" s="62">
        <v>34551</v>
      </c>
      <c r="C5" s="62">
        <v>24283</v>
      </c>
      <c r="D5" s="62">
        <v>24554</v>
      </c>
      <c r="E5" s="62">
        <v>20249</v>
      </c>
      <c r="F5" s="62"/>
      <c r="G5" s="62"/>
      <c r="H5" s="62"/>
      <c r="I5" s="62"/>
      <c r="J5" s="62"/>
      <c r="K5" s="62"/>
      <c r="L5" s="62"/>
      <c r="M5" s="61"/>
      <c r="N5" s="4"/>
      <c r="O5" s="1"/>
      <c r="P5" s="36" t="s">
        <v>3</v>
      </c>
      <c r="Q5" s="26">
        <v>33790.195351433133</v>
      </c>
      <c r="R5" s="26">
        <v>35978.503726715702</v>
      </c>
      <c r="S5" s="26">
        <v>37588.968719796823</v>
      </c>
      <c r="T5" s="26">
        <v>36519.125416594106</v>
      </c>
      <c r="U5" s="26">
        <v>40554.296665727525</v>
      </c>
      <c r="V5" s="57">
        <f>U5/T5-1</f>
        <v>0.11049473948518651</v>
      </c>
    </row>
    <row r="6" spans="1:22" x14ac:dyDescent="0.35">
      <c r="A6" s="36" t="s">
        <v>4</v>
      </c>
      <c r="B6" s="22">
        <f>SUM(B3:B5)</f>
        <v>556418</v>
      </c>
      <c r="C6" s="22">
        <f t="shared" ref="C6:M6" si="0">SUM(C3:C5)</f>
        <v>421460</v>
      </c>
      <c r="D6" s="22">
        <f t="shared" si="0"/>
        <v>443879</v>
      </c>
      <c r="E6" s="22">
        <f t="shared" si="0"/>
        <v>483591</v>
      </c>
      <c r="F6" s="22">
        <f t="shared" si="0"/>
        <v>529975</v>
      </c>
      <c r="G6" s="22">
        <f t="shared" si="0"/>
        <v>544685</v>
      </c>
      <c r="H6" s="22">
        <f t="shared" si="0"/>
        <v>597936</v>
      </c>
      <c r="I6" s="22">
        <f t="shared" si="0"/>
        <v>612358</v>
      </c>
      <c r="J6" s="22">
        <f>SUM(J3:J5)</f>
        <v>677163</v>
      </c>
      <c r="K6" s="22">
        <f t="shared" si="0"/>
        <v>632123</v>
      </c>
      <c r="L6" s="22">
        <f t="shared" si="0"/>
        <v>629990</v>
      </c>
      <c r="M6" s="90">
        <f t="shared" si="0"/>
        <v>606939</v>
      </c>
      <c r="N6" s="57">
        <f>M6/L6-1</f>
        <v>-3.65894696741218E-2</v>
      </c>
      <c r="O6" s="1"/>
      <c r="Q6" s="45"/>
      <c r="R6" s="45"/>
      <c r="S6" s="45"/>
      <c r="T6" s="45"/>
      <c r="U6" s="45"/>
    </row>
    <row r="7" spans="1:22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37"/>
      <c r="O7" s="1"/>
      <c r="P7" s="1"/>
      <c r="Q7" s="49"/>
      <c r="R7" s="49"/>
      <c r="S7" s="49"/>
      <c r="T7" s="45"/>
      <c r="U7" s="45"/>
      <c r="V7" s="1"/>
    </row>
    <row r="8" spans="1:22" ht="18.5" x14ac:dyDescent="0.45">
      <c r="A8" s="3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7"/>
      <c r="O8" s="1"/>
      <c r="P8" s="1"/>
      <c r="Q8" s="49"/>
      <c r="R8" s="49"/>
      <c r="S8" s="49"/>
      <c r="T8" s="49"/>
      <c r="U8" s="49"/>
      <c r="V8" s="1"/>
    </row>
    <row r="9" spans="1:22" x14ac:dyDescent="0.35">
      <c r="A9" s="11"/>
      <c r="B9" s="34" t="str">
        <f t="shared" ref="B9:N9" si="1">B2</f>
        <v>Q3-2007</v>
      </c>
      <c r="C9" s="34" t="str">
        <f t="shared" si="1"/>
        <v>Q3-2008</v>
      </c>
      <c r="D9" s="34" t="str">
        <f t="shared" si="1"/>
        <v>Q3-2009</v>
      </c>
      <c r="E9" s="34" t="str">
        <f t="shared" si="1"/>
        <v>Q3-2010</v>
      </c>
      <c r="F9" s="34" t="str">
        <f t="shared" si="1"/>
        <v>Q3-2011</v>
      </c>
      <c r="G9" s="34" t="str">
        <f t="shared" si="1"/>
        <v>Q3-2012</v>
      </c>
      <c r="H9" s="34" t="str">
        <f t="shared" si="1"/>
        <v>Q3-2013</v>
      </c>
      <c r="I9" s="34" t="str">
        <f t="shared" si="1"/>
        <v>Q3-2014</v>
      </c>
      <c r="J9" s="34" t="str">
        <f>J2</f>
        <v>Q3-2015</v>
      </c>
      <c r="K9" s="34" t="str">
        <f t="shared" si="1"/>
        <v>Q3-2016</v>
      </c>
      <c r="L9" s="34" t="str">
        <f>L2</f>
        <v>Q3-2017</v>
      </c>
      <c r="M9" s="34" t="str">
        <f>M2</f>
        <v>Q3-2018</v>
      </c>
      <c r="N9" s="30" t="str">
        <f t="shared" si="1"/>
        <v>2017 Chg</v>
      </c>
      <c r="O9" s="1"/>
      <c r="P9" s="1"/>
      <c r="Q9" s="44"/>
      <c r="R9" s="44"/>
      <c r="S9" s="44"/>
      <c r="T9" s="44"/>
      <c r="U9" s="44"/>
      <c r="V9" s="1"/>
    </row>
    <row r="10" spans="1:22" x14ac:dyDescent="0.35">
      <c r="A10" s="32" t="s">
        <v>8</v>
      </c>
      <c r="B10" s="72">
        <v>0.12022519090208846</v>
      </c>
      <c r="C10" s="72">
        <v>0.11100781860174169</v>
      </c>
      <c r="D10" s="72">
        <v>0.13391235200860677</v>
      </c>
      <c r="E10" s="72">
        <v>0.14768826328574755</v>
      </c>
      <c r="F10" s="72">
        <v>0.15930126159530253</v>
      </c>
      <c r="G10" s="72">
        <v>0.1441819543293861</v>
      </c>
      <c r="H10" s="72">
        <v>0.14593299618236535</v>
      </c>
      <c r="I10" s="72">
        <v>0.13836804756298873</v>
      </c>
      <c r="J10" s="72">
        <v>0.14406557564444605</v>
      </c>
      <c r="K10" s="72">
        <v>0.13580477209598427</v>
      </c>
      <c r="L10" s="72">
        <v>0.13693320704850812</v>
      </c>
      <c r="M10" s="72">
        <v>0.13702721527661024</v>
      </c>
      <c r="N10" s="4">
        <f>M10-L10</f>
        <v>9.4008228102127056E-5</v>
      </c>
      <c r="O10" s="1"/>
      <c r="P10" s="1"/>
      <c r="Q10" s="44"/>
      <c r="R10" s="44"/>
      <c r="S10" s="44"/>
      <c r="T10" s="44"/>
      <c r="U10" s="44"/>
      <c r="V10" s="1"/>
    </row>
    <row r="11" spans="1:22" x14ac:dyDescent="0.35">
      <c r="A11" s="32" t="s">
        <v>9</v>
      </c>
      <c r="B11" s="72">
        <v>7.1039463305101512E-3</v>
      </c>
      <c r="C11" s="72">
        <v>7.7534168258414533E-3</v>
      </c>
      <c r="D11" s="72">
        <v>6.1897864847752834E-3</v>
      </c>
      <c r="E11" s="72">
        <v>6.4969551762004592E-3</v>
      </c>
      <c r="F11" s="72">
        <v>7.1738449616445248E-3</v>
      </c>
      <c r="G11" s="72">
        <v>6.0451024548058398E-3</v>
      </c>
      <c r="H11" s="72">
        <v>5.4598403976538184E-3</v>
      </c>
      <c r="I11" s="72">
        <v>5.4648017535469775E-3</v>
      </c>
      <c r="J11" s="72">
        <v>5.9486135667467807E-3</v>
      </c>
      <c r="K11" s="72">
        <v>6.0918368308979899E-3</v>
      </c>
      <c r="L11" s="72">
        <v>5.9856738562054437E-3</v>
      </c>
      <c r="M11" s="72">
        <v>5.8893672091449431E-3</v>
      </c>
      <c r="N11" s="4">
        <f>M11-L11</f>
        <v>-9.6306647060500662E-5</v>
      </c>
      <c r="O11" s="1"/>
      <c r="P11" s="1"/>
      <c r="Q11" s="44"/>
      <c r="R11" s="44"/>
      <c r="S11" s="44"/>
      <c r="T11" s="44"/>
      <c r="U11" s="44"/>
      <c r="V11" s="1"/>
    </row>
    <row r="12" spans="1:22" x14ac:dyDescent="0.35">
      <c r="A12" s="33" t="s">
        <v>10</v>
      </c>
      <c r="B12" s="72">
        <v>8.4300195653749226E-3</v>
      </c>
      <c r="C12" s="72">
        <v>7.2609417964484384E-3</v>
      </c>
      <c r="D12" s="72">
        <v>8.2038225924199668E-3</v>
      </c>
      <c r="E12" s="72">
        <v>6.7382117067651655E-3</v>
      </c>
      <c r="F12" s="72"/>
      <c r="G12" s="72"/>
      <c r="H12" s="72"/>
      <c r="I12" s="72"/>
      <c r="J12" s="72"/>
      <c r="K12" s="72"/>
      <c r="L12" s="72"/>
      <c r="M12" s="72"/>
      <c r="N12" s="4">
        <f>M12-L12</f>
        <v>0</v>
      </c>
      <c r="O12" s="1"/>
      <c r="P12" s="1"/>
      <c r="Q12" s="44"/>
      <c r="R12" s="44"/>
      <c r="S12" s="44"/>
      <c r="T12" s="44"/>
      <c r="U12" s="44"/>
      <c r="V12" s="1"/>
    </row>
    <row r="13" spans="1:22" x14ac:dyDescent="0.35">
      <c r="A13" s="36" t="s">
        <v>4</v>
      </c>
      <c r="B13" s="85">
        <f>SUM(B10:B12)</f>
        <v>0.13575915679797354</v>
      </c>
      <c r="C13" s="28">
        <f t="shared" ref="C13:M13" si="2">SUM(C10:C12)</f>
        <v>0.12602217722403158</v>
      </c>
      <c r="D13" s="28">
        <f t="shared" si="2"/>
        <v>0.14830596108580202</v>
      </c>
      <c r="E13" s="28">
        <f t="shared" si="2"/>
        <v>0.16092343016871319</v>
      </c>
      <c r="F13" s="28">
        <f t="shared" si="2"/>
        <v>0.16647510655694706</v>
      </c>
      <c r="G13" s="28">
        <f t="shared" si="2"/>
        <v>0.15022705678419193</v>
      </c>
      <c r="H13" s="28">
        <f t="shared" si="2"/>
        <v>0.15139283658001917</v>
      </c>
      <c r="I13" s="28">
        <f t="shared" si="2"/>
        <v>0.1438328493165357</v>
      </c>
      <c r="J13" s="28">
        <f>SUM(J10:J12)</f>
        <v>0.15001418921119283</v>
      </c>
      <c r="K13" s="28">
        <f t="shared" si="2"/>
        <v>0.14189660892688225</v>
      </c>
      <c r="L13" s="28">
        <f t="shared" si="2"/>
        <v>0.14291888090471355</v>
      </c>
      <c r="M13" s="28">
        <f t="shared" si="2"/>
        <v>0.14291658248575517</v>
      </c>
      <c r="N13" s="57">
        <f>M13-L13</f>
        <v>-2.2984189583796777E-6</v>
      </c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7"/>
      <c r="O14" s="1"/>
      <c r="P14" s="1"/>
      <c r="Q14" s="1"/>
      <c r="R14" s="1"/>
      <c r="S14" s="1"/>
      <c r="T14" s="1"/>
      <c r="U14" s="1"/>
      <c r="V14" s="1"/>
    </row>
    <row r="15" spans="1:22" ht="18.5" x14ac:dyDescent="0.45">
      <c r="A15" s="3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7"/>
      <c r="O15" s="1"/>
      <c r="P15" s="2" t="s">
        <v>1</v>
      </c>
      <c r="Q15" s="1"/>
      <c r="R15" s="1"/>
      <c r="S15" s="1"/>
      <c r="T15" s="1"/>
      <c r="U15" s="1"/>
      <c r="V15" s="1"/>
    </row>
    <row r="16" spans="1:22" x14ac:dyDescent="0.35">
      <c r="A16" s="20"/>
      <c r="B16" s="20" t="str">
        <f t="shared" ref="B16:N16" si="3">B2</f>
        <v>Q3-2007</v>
      </c>
      <c r="C16" s="21" t="str">
        <f t="shared" si="3"/>
        <v>Q3-2008</v>
      </c>
      <c r="D16" s="21" t="str">
        <f t="shared" si="3"/>
        <v>Q3-2009</v>
      </c>
      <c r="E16" s="21" t="str">
        <f t="shared" si="3"/>
        <v>Q3-2010</v>
      </c>
      <c r="F16" s="21" t="str">
        <f t="shared" si="3"/>
        <v>Q3-2011</v>
      </c>
      <c r="G16" s="21" t="str">
        <f t="shared" si="3"/>
        <v>Q3-2012</v>
      </c>
      <c r="H16" s="21" t="str">
        <f t="shared" si="3"/>
        <v>Q3-2013</v>
      </c>
      <c r="I16" s="21" t="str">
        <f t="shared" si="3"/>
        <v>Q3-2014</v>
      </c>
      <c r="J16" s="21" t="str">
        <f>J2</f>
        <v>Q3-2015</v>
      </c>
      <c r="K16" s="21" t="str">
        <f t="shared" si="3"/>
        <v>Q3-2016</v>
      </c>
      <c r="L16" s="34" t="str">
        <f t="shared" si="3"/>
        <v>Q3-2017</v>
      </c>
      <c r="M16" s="34" t="str">
        <f t="shared" si="3"/>
        <v>Q3-2018</v>
      </c>
      <c r="N16" s="89" t="str">
        <f t="shared" si="3"/>
        <v>2017 Chg</v>
      </c>
      <c r="O16" s="1"/>
      <c r="P16" s="11"/>
      <c r="Q16" s="83" t="str">
        <f>Q2</f>
        <v>Q3-2014</v>
      </c>
      <c r="R16" s="43" t="str">
        <f>R2</f>
        <v>Q3-2015</v>
      </c>
      <c r="S16" s="43" t="str">
        <f>S2</f>
        <v>Q3-2016</v>
      </c>
      <c r="T16" s="43" t="str">
        <f>T2</f>
        <v>Q3-2017</v>
      </c>
      <c r="U16" s="43" t="str">
        <f>U2</f>
        <v>Q3-2018</v>
      </c>
      <c r="V16" s="11" t="s">
        <v>2</v>
      </c>
    </row>
    <row r="17" spans="1:22" x14ac:dyDescent="0.35">
      <c r="A17" s="17" t="s">
        <v>32</v>
      </c>
      <c r="B17" s="63">
        <v>181773</v>
      </c>
      <c r="C17" s="64">
        <v>117985</v>
      </c>
      <c r="D17" s="64">
        <v>115794</v>
      </c>
      <c r="E17" s="64">
        <v>145534</v>
      </c>
      <c r="F17" s="64">
        <v>152309</v>
      </c>
      <c r="G17" s="64">
        <v>162592</v>
      </c>
      <c r="H17" s="64">
        <v>192020</v>
      </c>
      <c r="I17" s="64">
        <v>191212</v>
      </c>
      <c r="J17" s="64">
        <v>207271</v>
      </c>
      <c r="K17" s="64">
        <v>200412</v>
      </c>
      <c r="L17" s="64">
        <v>228776</v>
      </c>
      <c r="M17" s="64">
        <v>227880</v>
      </c>
      <c r="N17" s="4">
        <f>M17/L17-1</f>
        <v>-3.9164947372102299E-3</v>
      </c>
      <c r="O17" s="1"/>
      <c r="P17" s="31" t="s">
        <v>32</v>
      </c>
      <c r="Q17" s="73">
        <v>45254.499110934463</v>
      </c>
      <c r="R17" s="73">
        <v>46871.288120383462</v>
      </c>
      <c r="S17" s="73">
        <v>47683.216429155938</v>
      </c>
      <c r="T17" s="94">
        <v>48718.989172815331</v>
      </c>
      <c r="U17" s="73">
        <v>49532.518996840445</v>
      </c>
      <c r="V17" s="18">
        <f>U17/T17-1</f>
        <v>1.6698413449001803E-2</v>
      </c>
    </row>
    <row r="18" spans="1:22" x14ac:dyDescent="0.35">
      <c r="A18" s="9" t="s">
        <v>25</v>
      </c>
      <c r="B18" s="65">
        <v>33831</v>
      </c>
      <c r="C18" s="61">
        <v>14404</v>
      </c>
      <c r="D18" s="61">
        <v>12208</v>
      </c>
      <c r="E18" s="61">
        <v>10971</v>
      </c>
      <c r="F18" s="61">
        <v>31134</v>
      </c>
      <c r="G18" s="61">
        <v>39909</v>
      </c>
      <c r="H18" s="61">
        <v>44691</v>
      </c>
      <c r="I18" s="61">
        <v>54192</v>
      </c>
      <c r="J18" s="61">
        <v>67767</v>
      </c>
      <c r="K18" s="61">
        <v>59318</v>
      </c>
      <c r="L18" s="61">
        <v>63483</v>
      </c>
      <c r="M18" s="61">
        <v>68164</v>
      </c>
      <c r="N18" s="4">
        <f>M18/L18-1</f>
        <v>7.3736275853378164E-2</v>
      </c>
      <c r="O18" s="1"/>
      <c r="P18" s="12" t="s">
        <v>25</v>
      </c>
      <c r="Q18" s="73">
        <v>39772.226933864775</v>
      </c>
      <c r="R18" s="73">
        <v>40621.698909498722</v>
      </c>
      <c r="S18" s="73">
        <v>42338.322633939111</v>
      </c>
      <c r="T18" s="73">
        <v>41560.922530441218</v>
      </c>
      <c r="U18" s="73">
        <v>42663.496992547385</v>
      </c>
      <c r="V18" s="4">
        <f>U18/T18-1</f>
        <v>2.6529114249054242E-2</v>
      </c>
    </row>
    <row r="19" spans="1:22" x14ac:dyDescent="0.35">
      <c r="A19" s="9" t="s">
        <v>24</v>
      </c>
      <c r="B19" s="65">
        <v>35532</v>
      </c>
      <c r="C19" s="61">
        <v>32452</v>
      </c>
      <c r="D19" s="61">
        <v>49866</v>
      </c>
      <c r="E19" s="61">
        <v>43840</v>
      </c>
      <c r="F19" s="61">
        <v>65243</v>
      </c>
      <c r="G19" s="61">
        <v>72908</v>
      </c>
      <c r="H19" s="61">
        <v>71664</v>
      </c>
      <c r="I19" s="61">
        <v>77272</v>
      </c>
      <c r="J19" s="61">
        <v>86596</v>
      </c>
      <c r="K19" s="61">
        <v>79386</v>
      </c>
      <c r="L19" s="61">
        <v>76922</v>
      </c>
      <c r="M19" s="61">
        <v>65423</v>
      </c>
      <c r="N19" s="4">
        <f>M19/L19-1</f>
        <v>-0.14948909284729983</v>
      </c>
      <c r="O19" s="1"/>
      <c r="P19" s="12" t="s">
        <v>24</v>
      </c>
      <c r="Q19" s="73">
        <v>28411.874184698208</v>
      </c>
      <c r="R19" s="73">
        <v>28091.333225553142</v>
      </c>
      <c r="S19" s="73">
        <v>28693.336961177032</v>
      </c>
      <c r="T19" s="73">
        <v>28487.959101427419</v>
      </c>
      <c r="U19" s="73">
        <v>28295.732876817023</v>
      </c>
      <c r="V19" s="4">
        <f>U19/T19-1</f>
        <v>-6.7476306016166498E-3</v>
      </c>
    </row>
    <row r="20" spans="1:22" x14ac:dyDescent="0.35">
      <c r="A20" s="9" t="s">
        <v>26</v>
      </c>
      <c r="B20" s="65">
        <v>33824</v>
      </c>
      <c r="C20" s="61">
        <v>29622</v>
      </c>
      <c r="D20" s="61">
        <v>49454</v>
      </c>
      <c r="E20" s="61">
        <v>50406</v>
      </c>
      <c r="F20" s="61">
        <v>56753</v>
      </c>
      <c r="G20" s="61">
        <v>57316</v>
      </c>
      <c r="H20" s="61">
        <v>65147</v>
      </c>
      <c r="I20" s="61">
        <v>75087</v>
      </c>
      <c r="J20" s="61">
        <v>78317</v>
      </c>
      <c r="K20" s="61">
        <v>63629</v>
      </c>
      <c r="L20" s="61">
        <v>52517</v>
      </c>
      <c r="M20" s="61">
        <v>37986</v>
      </c>
      <c r="N20" s="4">
        <f>M20/L20-1</f>
        <v>-0.27669135708437265</v>
      </c>
      <c r="O20" s="1"/>
      <c r="P20" s="12" t="s">
        <v>26</v>
      </c>
      <c r="Q20" s="73">
        <v>26692.990237990598</v>
      </c>
      <c r="R20" s="73">
        <v>26329.378436354815</v>
      </c>
      <c r="S20" s="73">
        <v>26528.389507928776</v>
      </c>
      <c r="T20" s="73">
        <v>26536.064836148296</v>
      </c>
      <c r="U20" s="73">
        <v>25943.919075448848</v>
      </c>
      <c r="V20" s="4">
        <f>U20/T20-1</f>
        <v>-2.2314754066051545E-2</v>
      </c>
    </row>
    <row r="21" spans="1:22" x14ac:dyDescent="0.35">
      <c r="A21" s="10" t="s">
        <v>57</v>
      </c>
      <c r="B21" s="66">
        <v>30893</v>
      </c>
      <c r="C21" s="62">
        <v>25103</v>
      </c>
      <c r="D21" s="62">
        <v>23179</v>
      </c>
      <c r="E21" s="62">
        <v>31108</v>
      </c>
      <c r="F21" s="62">
        <v>30825</v>
      </c>
      <c r="G21" s="62">
        <v>31551</v>
      </c>
      <c r="H21" s="62">
        <v>30618</v>
      </c>
      <c r="I21" s="62">
        <v>24983</v>
      </c>
      <c r="J21" s="62">
        <v>32114</v>
      </c>
      <c r="K21" s="62">
        <v>32038</v>
      </c>
      <c r="L21" s="62">
        <v>33470</v>
      </c>
      <c r="M21" s="62">
        <v>30890</v>
      </c>
      <c r="N21" s="5">
        <f>M21/L21-1</f>
        <v>-7.7083955781296676E-2</v>
      </c>
      <c r="O21" s="1"/>
      <c r="P21" s="13" t="s">
        <v>57</v>
      </c>
      <c r="Q21" s="74">
        <v>35283.211864067569</v>
      </c>
      <c r="R21" s="74">
        <v>36938.141309086379</v>
      </c>
      <c r="S21" s="74">
        <v>37018.795555278106</v>
      </c>
      <c r="T21" s="74">
        <v>37419.015058261131</v>
      </c>
      <c r="U21" s="74">
        <v>37771.667691809649</v>
      </c>
      <c r="V21" s="5">
        <f>U21/T21-1</f>
        <v>9.4244231976561288E-3</v>
      </c>
    </row>
    <row r="23" spans="1:22" ht="18.5" x14ac:dyDescent="0.45">
      <c r="A23" s="3" t="s">
        <v>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7"/>
      <c r="P23" s="47"/>
      <c r="Q23" s="47"/>
      <c r="R23" s="54"/>
    </row>
    <row r="24" spans="1:22" x14ac:dyDescent="0.35">
      <c r="A24" s="11"/>
      <c r="B24" s="34" t="str">
        <f t="shared" ref="B24:N24" si="4">B2</f>
        <v>Q3-2007</v>
      </c>
      <c r="C24" s="34" t="str">
        <f t="shared" si="4"/>
        <v>Q3-2008</v>
      </c>
      <c r="D24" s="34" t="str">
        <f t="shared" si="4"/>
        <v>Q3-2009</v>
      </c>
      <c r="E24" s="34" t="str">
        <f t="shared" si="4"/>
        <v>Q3-2010</v>
      </c>
      <c r="F24" s="34" t="str">
        <f t="shared" si="4"/>
        <v>Q3-2011</v>
      </c>
      <c r="G24" s="34" t="str">
        <f t="shared" si="4"/>
        <v>Q3-2012</v>
      </c>
      <c r="H24" s="34" t="str">
        <f t="shared" si="4"/>
        <v>Q3-2013</v>
      </c>
      <c r="I24" s="34" t="str">
        <f t="shared" si="4"/>
        <v>Q3-2014</v>
      </c>
      <c r="J24" s="34" t="str">
        <f>J2</f>
        <v>Q3-2015</v>
      </c>
      <c r="K24" s="34" t="str">
        <f t="shared" si="4"/>
        <v>Q3-2016</v>
      </c>
      <c r="L24" s="34" t="str">
        <f t="shared" si="4"/>
        <v>Q3-2017</v>
      </c>
      <c r="M24" s="34" t="str">
        <f t="shared" si="4"/>
        <v>Q3-2018</v>
      </c>
      <c r="N24" s="30" t="str">
        <f t="shared" si="4"/>
        <v>2017 Chg</v>
      </c>
      <c r="P24" s="45"/>
      <c r="Q24" s="45"/>
      <c r="R24" s="45"/>
    </row>
    <row r="25" spans="1:22" x14ac:dyDescent="0.35">
      <c r="A25" s="32" t="s">
        <v>8</v>
      </c>
      <c r="B25" s="79">
        <v>3817.1099912572813</v>
      </c>
      <c r="C25" s="79">
        <v>3582.6133999416875</v>
      </c>
      <c r="D25" s="79">
        <v>2378.2081701270454</v>
      </c>
      <c r="E25" s="79">
        <v>2785.9224775090411</v>
      </c>
      <c r="F25" s="79">
        <v>2678.517004099871</v>
      </c>
      <c r="G25" s="79">
        <v>2504.6329604687157</v>
      </c>
      <c r="H25" s="79">
        <v>2906.6133243807817</v>
      </c>
      <c r="I25" s="79">
        <v>3468.719369809809</v>
      </c>
      <c r="J25" s="79">
        <v>3270.4251458148487</v>
      </c>
      <c r="K25" s="79">
        <v>4112.1729150309511</v>
      </c>
      <c r="L25" s="79">
        <v>4250.2422312605095</v>
      </c>
      <c r="M25" s="79">
        <v>4615.4862543132485</v>
      </c>
      <c r="N25" s="4">
        <f>M25/L25-1</f>
        <v>8.5934872221251624E-2</v>
      </c>
      <c r="P25" s="45"/>
      <c r="Q25" s="45"/>
      <c r="R25" s="45"/>
      <c r="S25" s="50"/>
      <c r="T25" s="50"/>
      <c r="U25" s="50"/>
    </row>
    <row r="26" spans="1:22" x14ac:dyDescent="0.35">
      <c r="A26" s="32" t="s">
        <v>9</v>
      </c>
      <c r="B26" s="79">
        <v>5450.9032834180516</v>
      </c>
      <c r="C26" s="79">
        <v>6794.1259159274969</v>
      </c>
      <c r="D26" s="79">
        <v>4418.8736910288244</v>
      </c>
      <c r="E26" s="79">
        <v>4858.5145974185616</v>
      </c>
      <c r="F26" s="79">
        <v>4110.2438917593481</v>
      </c>
      <c r="G26" s="79">
        <v>4585.2294917419476</v>
      </c>
      <c r="H26" s="79">
        <v>4695.7022815804121</v>
      </c>
      <c r="I26" s="79">
        <v>5909.8108828333188</v>
      </c>
      <c r="J26" s="79">
        <v>6237.1417771488159</v>
      </c>
      <c r="K26" s="79">
        <v>7235.013781413516</v>
      </c>
      <c r="L26" s="79">
        <v>7531.3563767292026</v>
      </c>
      <c r="M26" s="79">
        <v>6875.2980688497064</v>
      </c>
      <c r="N26" s="4">
        <f>M26/L26-1</f>
        <v>-8.7110246157866222E-2</v>
      </c>
      <c r="P26" s="45"/>
      <c r="Q26" s="45"/>
      <c r="R26" s="45"/>
      <c r="S26" s="50"/>
      <c r="T26" s="50"/>
      <c r="U26" s="50"/>
    </row>
    <row r="27" spans="1:22" x14ac:dyDescent="0.35">
      <c r="A27" s="33" t="s">
        <v>10</v>
      </c>
      <c r="B27" s="77">
        <v>4077.4134467888048</v>
      </c>
      <c r="C27" s="77">
        <v>3763.0504056335708</v>
      </c>
      <c r="D27" s="77">
        <v>3030.7249328011731</v>
      </c>
      <c r="E27" s="77">
        <v>4552.3435231369449</v>
      </c>
      <c r="F27" s="77"/>
      <c r="G27" s="77"/>
      <c r="H27" s="77"/>
      <c r="I27" s="77"/>
      <c r="J27" s="77"/>
      <c r="K27" s="77"/>
      <c r="L27" s="70"/>
      <c r="M27" s="70"/>
      <c r="N27" s="5"/>
      <c r="P27" s="45"/>
      <c r="Q27" s="45"/>
      <c r="R27" s="45"/>
      <c r="S27" s="50"/>
      <c r="T27" s="50"/>
      <c r="U27" s="50"/>
    </row>
    <row r="28" spans="1:22" x14ac:dyDescent="0.35">
      <c r="A28" s="36" t="s">
        <v>3</v>
      </c>
      <c r="B28" s="26">
        <f>SUMPRODUCT(B3:B5,B25:B27)/B6</f>
        <v>3918.7660667016826</v>
      </c>
      <c r="C28" s="26">
        <f t="shared" ref="C28:L28" si="5">SUMPRODUCT(C3:C5,C25:C27)/C6</f>
        <v>3790.595346861272</v>
      </c>
      <c r="D28" s="26">
        <f t="shared" si="5"/>
        <v>2499.4737988928282</v>
      </c>
      <c r="E28" s="26">
        <f t="shared" si="5"/>
        <v>2943.5630214853204</v>
      </c>
      <c r="F28" s="26">
        <f t="shared" si="5"/>
        <v>2740.2138363284989</v>
      </c>
      <c r="G28" s="26">
        <f t="shared" si="5"/>
        <v>2588.355689702028</v>
      </c>
      <c r="H28" s="26">
        <f t="shared" si="5"/>
        <v>2971.1351365363516</v>
      </c>
      <c r="I28" s="26">
        <f t="shared" si="5"/>
        <v>3561.4664803921887</v>
      </c>
      <c r="J28" s="26">
        <f t="shared" si="5"/>
        <v>3388.0663562539594</v>
      </c>
      <c r="K28" s="26">
        <f t="shared" si="5"/>
        <v>4246.2412141307941</v>
      </c>
      <c r="L28" s="26">
        <f t="shared" si="5"/>
        <v>4387.6605977872669</v>
      </c>
      <c r="M28" s="26">
        <f>SUMPRODUCT(M3:M5,M25:M27)/M6</f>
        <v>4708.6095390146293</v>
      </c>
      <c r="N28" s="16">
        <f>M28/L28-1</f>
        <v>7.3148078360760094E-2</v>
      </c>
      <c r="P28" s="45"/>
      <c r="Q28" s="45"/>
      <c r="R28" s="45"/>
      <c r="S28" s="50"/>
      <c r="T28" s="50"/>
      <c r="U28" s="50"/>
    </row>
    <row r="29" spans="1:22" x14ac:dyDescent="0.35">
      <c r="S29" s="50"/>
      <c r="T29" s="50"/>
      <c r="U29" s="5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6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32" sqref="Q32"/>
    </sheetView>
  </sheetViews>
  <sheetFormatPr defaultRowHeight="14.5" x14ac:dyDescent="0.35"/>
  <cols>
    <col min="1" max="1" width="19.90625" bestFit="1" customWidth="1"/>
    <col min="2" max="9" width="12.54296875" bestFit="1" customWidth="1"/>
    <col min="10" max="10" width="12.54296875" customWidth="1"/>
    <col min="11" max="12" width="12.54296875" bestFit="1" customWidth="1"/>
    <col min="13" max="13" width="12.54296875" customWidth="1"/>
    <col min="16" max="16" width="22.36328125" bestFit="1" customWidth="1"/>
    <col min="17" max="17" width="12.54296875" bestFit="1" customWidth="1"/>
    <col min="18" max="18" width="12.54296875" customWidth="1"/>
    <col min="19" max="20" width="12.54296875" bestFit="1" customWidth="1"/>
    <col min="21" max="21" width="12.54296875" customWidth="1"/>
    <col min="22" max="22" width="8.453125" bestFit="1" customWidth="1"/>
  </cols>
  <sheetData>
    <row r="1" spans="1:22" ht="18.5" x14ac:dyDescent="0.4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1</v>
      </c>
      <c r="Q1" s="1"/>
      <c r="R1" s="1"/>
      <c r="S1" s="1"/>
      <c r="T1" s="1"/>
      <c r="U1" s="1"/>
      <c r="V1" s="1"/>
    </row>
    <row r="2" spans="1:22" x14ac:dyDescent="0.35">
      <c r="A2" s="24"/>
      <c r="B2" s="55" t="s">
        <v>46</v>
      </c>
      <c r="C2" s="55" t="s">
        <v>47</v>
      </c>
      <c r="D2" s="55" t="s">
        <v>48</v>
      </c>
      <c r="E2" s="55" t="s">
        <v>49</v>
      </c>
      <c r="F2" s="55" t="s">
        <v>50</v>
      </c>
      <c r="G2" s="55" t="s">
        <v>51</v>
      </c>
      <c r="H2" s="55" t="s">
        <v>52</v>
      </c>
      <c r="I2" s="55" t="s">
        <v>53</v>
      </c>
      <c r="J2" s="55" t="s">
        <v>54</v>
      </c>
      <c r="K2" s="55" t="s">
        <v>55</v>
      </c>
      <c r="L2" s="55" t="s">
        <v>45</v>
      </c>
      <c r="M2" s="55" t="s">
        <v>56</v>
      </c>
      <c r="N2" s="30" t="s">
        <v>44</v>
      </c>
      <c r="O2" s="1"/>
      <c r="P2" s="11"/>
      <c r="Q2" s="42" t="str">
        <f>I2</f>
        <v>Q3-2014</v>
      </c>
      <c r="R2" s="43" t="str">
        <f>J2</f>
        <v>Q3-2015</v>
      </c>
      <c r="S2" s="43" t="str">
        <f>K2</f>
        <v>Q3-2016</v>
      </c>
      <c r="T2" s="43" t="str">
        <f>L2</f>
        <v>Q3-2017</v>
      </c>
      <c r="U2" s="43" t="str">
        <f>M2</f>
        <v>Q3-2018</v>
      </c>
      <c r="V2" s="11" t="s">
        <v>2</v>
      </c>
    </row>
    <row r="3" spans="1:22" x14ac:dyDescent="0.35">
      <c r="A3" s="31" t="s">
        <v>43</v>
      </c>
      <c r="B3" s="61"/>
      <c r="C3" s="61"/>
      <c r="D3" s="61"/>
      <c r="E3" s="61"/>
      <c r="F3" s="61"/>
      <c r="G3" s="61"/>
      <c r="H3" s="61"/>
      <c r="I3" s="61"/>
      <c r="J3" s="61">
        <v>203</v>
      </c>
      <c r="K3" s="61">
        <v>121</v>
      </c>
      <c r="L3" s="61">
        <v>3633</v>
      </c>
      <c r="M3" s="61">
        <v>5895</v>
      </c>
      <c r="N3" s="4">
        <f t="shared" ref="N3:N9" si="0">M3/L3-1</f>
        <v>0.62262592898431057</v>
      </c>
      <c r="O3" s="1"/>
      <c r="P3" s="32" t="s">
        <v>43</v>
      </c>
      <c r="Q3" s="73"/>
      <c r="R3" s="73">
        <v>69004.793103448275</v>
      </c>
      <c r="S3" s="73">
        <v>65530.644628099173</v>
      </c>
      <c r="T3" s="73">
        <v>46232.564547206166</v>
      </c>
      <c r="U3" s="73">
        <v>45060.789482612381</v>
      </c>
      <c r="V3" s="4">
        <f>U3/T3-1</f>
        <v>-2.5345231787809119E-2</v>
      </c>
    </row>
    <row r="4" spans="1:22" x14ac:dyDescent="0.35">
      <c r="A4" s="32" t="s">
        <v>12</v>
      </c>
      <c r="B4" s="61">
        <v>116949</v>
      </c>
      <c r="C4" s="61">
        <v>68541</v>
      </c>
      <c r="D4" s="61">
        <v>44214</v>
      </c>
      <c r="E4" s="61">
        <v>49977</v>
      </c>
      <c r="F4" s="61">
        <v>61483</v>
      </c>
      <c r="G4" s="61">
        <v>73712</v>
      </c>
      <c r="H4" s="61">
        <v>73907</v>
      </c>
      <c r="I4" s="61">
        <v>81998</v>
      </c>
      <c r="J4" s="61">
        <v>69673</v>
      </c>
      <c r="K4" s="61">
        <v>56595</v>
      </c>
      <c r="L4" s="61">
        <v>41714</v>
      </c>
      <c r="M4" s="61">
        <v>38526</v>
      </c>
      <c r="N4" s="4">
        <f t="shared" si="0"/>
        <v>-7.6425180994390329E-2</v>
      </c>
      <c r="O4" s="1"/>
      <c r="P4" s="32" t="s">
        <v>12</v>
      </c>
      <c r="Q4" s="73">
        <v>31465.084758164834</v>
      </c>
      <c r="R4" s="73">
        <v>30954.549007506495</v>
      </c>
      <c r="S4" s="73">
        <v>34589.744217687075</v>
      </c>
      <c r="T4" s="73">
        <v>36418.552907896628</v>
      </c>
      <c r="U4" s="73">
        <v>36947.353916835382</v>
      </c>
      <c r="V4" s="4">
        <f t="shared" ref="V4:V9" si="1">U4/T4-1</f>
        <v>1.4520099419548682E-2</v>
      </c>
    </row>
    <row r="5" spans="1:22" x14ac:dyDescent="0.35">
      <c r="A5" s="32" t="s">
        <v>13</v>
      </c>
      <c r="B5" s="61">
        <v>232254</v>
      </c>
      <c r="C5" s="61">
        <v>179540</v>
      </c>
      <c r="D5" s="61">
        <v>138501</v>
      </c>
      <c r="E5" s="61">
        <v>124472</v>
      </c>
      <c r="F5" s="61">
        <v>115543</v>
      </c>
      <c r="G5" s="61">
        <v>130334</v>
      </c>
      <c r="H5" s="61">
        <v>143420</v>
      </c>
      <c r="I5" s="61">
        <v>137033</v>
      </c>
      <c r="J5" s="61">
        <v>126778</v>
      </c>
      <c r="K5" s="61">
        <v>122769</v>
      </c>
      <c r="L5" s="61">
        <v>104810</v>
      </c>
      <c r="M5" s="61">
        <v>108795</v>
      </c>
      <c r="N5" s="4">
        <f t="shared" si="0"/>
        <v>3.8021181185001529E-2</v>
      </c>
      <c r="O5" s="1"/>
      <c r="P5" s="32" t="s">
        <v>13</v>
      </c>
      <c r="Q5" s="73">
        <v>27991.509118241593</v>
      </c>
      <c r="R5" s="73">
        <v>29890.697968101722</v>
      </c>
      <c r="S5" s="73">
        <v>31742.066067166794</v>
      </c>
      <c r="T5" s="73">
        <v>33119.938994370765</v>
      </c>
      <c r="U5" s="73">
        <v>33270.396782940392</v>
      </c>
      <c r="V5" s="4">
        <f t="shared" si="1"/>
        <v>4.5428159935680945E-3</v>
      </c>
    </row>
    <row r="6" spans="1:22" x14ac:dyDescent="0.35">
      <c r="A6" s="32" t="s">
        <v>31</v>
      </c>
      <c r="B6" s="61"/>
      <c r="C6" s="61"/>
      <c r="D6" s="61"/>
      <c r="E6" s="61"/>
      <c r="F6" s="61">
        <v>8917</v>
      </c>
      <c r="G6" s="61">
        <v>12036</v>
      </c>
      <c r="H6" s="61">
        <v>11130</v>
      </c>
      <c r="I6" s="61">
        <v>10529</v>
      </c>
      <c r="J6" s="61">
        <v>10898</v>
      </c>
      <c r="K6" s="61">
        <v>8387</v>
      </c>
      <c r="L6" s="61">
        <v>6570</v>
      </c>
      <c r="M6" s="61">
        <v>3799</v>
      </c>
      <c r="N6" s="4">
        <f t="shared" si="0"/>
        <v>-0.42176560121765605</v>
      </c>
      <c r="O6" s="1"/>
      <c r="P6" s="32" t="s">
        <v>31</v>
      </c>
      <c r="Q6" s="73">
        <v>20711.321113116155</v>
      </c>
      <c r="R6" s="73">
        <v>23879.83620847862</v>
      </c>
      <c r="S6" s="73">
        <v>24570.243710504354</v>
      </c>
      <c r="T6" s="73">
        <v>23265.988432267884</v>
      </c>
      <c r="U6" s="73">
        <v>24041.446959726243</v>
      </c>
      <c r="V6" s="4">
        <f t="shared" si="1"/>
        <v>3.3330134660553012E-2</v>
      </c>
    </row>
    <row r="7" spans="1:22" x14ac:dyDescent="0.35">
      <c r="A7" s="32" t="s">
        <v>14</v>
      </c>
      <c r="B7" s="61">
        <v>116527</v>
      </c>
      <c r="C7" s="61">
        <v>67612</v>
      </c>
      <c r="D7" s="61">
        <v>61604</v>
      </c>
      <c r="E7" s="61">
        <v>80775</v>
      </c>
      <c r="F7" s="61">
        <v>114869</v>
      </c>
      <c r="G7" s="61">
        <v>123643</v>
      </c>
      <c r="H7" s="61">
        <v>125980</v>
      </c>
      <c r="I7" s="61">
        <v>183585</v>
      </c>
      <c r="J7" s="61">
        <v>231400</v>
      </c>
      <c r="K7" s="61">
        <v>241863</v>
      </c>
      <c r="L7" s="61">
        <v>215951</v>
      </c>
      <c r="M7" s="61">
        <v>251172</v>
      </c>
      <c r="N7" s="4">
        <f t="shared" si="0"/>
        <v>0.16309718408342633</v>
      </c>
      <c r="O7" s="1"/>
      <c r="P7" s="32" t="s">
        <v>14</v>
      </c>
      <c r="Q7" s="73">
        <v>32810.898717215459</v>
      </c>
      <c r="R7" s="73">
        <v>32350.910250648227</v>
      </c>
      <c r="S7" s="73">
        <v>32800.627797554815</v>
      </c>
      <c r="T7" s="73">
        <v>34906.107385471703</v>
      </c>
      <c r="U7" s="73">
        <v>35133.404495724048</v>
      </c>
      <c r="V7" s="4">
        <f t="shared" si="1"/>
        <v>6.5116716608437653E-3</v>
      </c>
    </row>
    <row r="8" spans="1:22" x14ac:dyDescent="0.35">
      <c r="A8" s="32" t="s">
        <v>15</v>
      </c>
      <c r="B8" s="61"/>
      <c r="C8" s="61"/>
      <c r="D8" s="61"/>
      <c r="E8" s="61">
        <v>40110</v>
      </c>
      <c r="F8" s="61">
        <v>68667</v>
      </c>
      <c r="G8" s="61">
        <v>76877</v>
      </c>
      <c r="H8" s="61">
        <v>94234</v>
      </c>
      <c r="I8" s="61">
        <v>122791</v>
      </c>
      <c r="J8" s="61">
        <v>126146</v>
      </c>
      <c r="K8" s="61">
        <v>140342</v>
      </c>
      <c r="L8" s="61">
        <v>139098</v>
      </c>
      <c r="M8" s="61">
        <v>156320</v>
      </c>
      <c r="N8" s="4">
        <f t="shared" si="0"/>
        <v>0.12381198866985876</v>
      </c>
      <c r="O8" s="1"/>
      <c r="P8" s="33" t="s">
        <v>15</v>
      </c>
      <c r="Q8" s="74">
        <v>42120.336213566137</v>
      </c>
      <c r="R8" s="74">
        <v>44072.031257431867</v>
      </c>
      <c r="S8" s="74">
        <v>45164.948625500561</v>
      </c>
      <c r="T8" s="74">
        <v>45807.805460898075</v>
      </c>
      <c r="U8" s="74">
        <v>47159.5554247697</v>
      </c>
      <c r="V8" s="5">
        <f t="shared" si="1"/>
        <v>2.950916225457445E-2</v>
      </c>
    </row>
    <row r="9" spans="1:22" x14ac:dyDescent="0.35">
      <c r="A9" s="11" t="s">
        <v>4</v>
      </c>
      <c r="B9" s="27">
        <f t="shared" ref="B9:K9" si="2">SUM(B3:B8)</f>
        <v>465730</v>
      </c>
      <c r="C9" s="27">
        <f t="shared" si="2"/>
        <v>315693</v>
      </c>
      <c r="D9" s="27">
        <f t="shared" si="2"/>
        <v>244319</v>
      </c>
      <c r="E9" s="27">
        <f t="shared" si="2"/>
        <v>295334</v>
      </c>
      <c r="F9" s="27">
        <f t="shared" si="2"/>
        <v>369479</v>
      </c>
      <c r="G9" s="27">
        <f t="shared" si="2"/>
        <v>416602</v>
      </c>
      <c r="H9" s="27">
        <f t="shared" si="2"/>
        <v>448671</v>
      </c>
      <c r="I9" s="27">
        <f t="shared" si="2"/>
        <v>535936</v>
      </c>
      <c r="J9" s="27">
        <f t="shared" si="2"/>
        <v>565098</v>
      </c>
      <c r="K9" s="27">
        <f t="shared" si="2"/>
        <v>570077</v>
      </c>
      <c r="L9" s="27">
        <f>SUM(L3:L8)</f>
        <v>511776</v>
      </c>
      <c r="M9" s="27">
        <f>SUM(M3:M8)</f>
        <v>564507</v>
      </c>
      <c r="N9" s="57">
        <f t="shared" si="0"/>
        <v>0.10303531232414187</v>
      </c>
      <c r="O9" s="1"/>
      <c r="P9" s="40" t="s">
        <v>11</v>
      </c>
      <c r="Q9" s="23">
        <f>SUMPRODUCT(Q3:Q8,I3:I8)/I9</f>
        <v>33267.948102012182</v>
      </c>
      <c r="R9" s="23">
        <f>SUMPRODUCT(R3:R8,J3:J8)/J9</f>
        <v>34093.096622178811</v>
      </c>
      <c r="S9" s="23">
        <f>SUMPRODUCT(S3:S8,K3:K8)/K9</f>
        <v>35679.996888139671</v>
      </c>
      <c r="T9" s="23">
        <f>SUMPRODUCT(T3:T8,L3:L8)/L9</f>
        <v>37557.579278825113</v>
      </c>
      <c r="U9" s="23">
        <v>38257.386647109779</v>
      </c>
      <c r="V9" s="16">
        <f t="shared" si="1"/>
        <v>1.8632919951771632E-2</v>
      </c>
    </row>
    <row r="10" spans="1:22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8.5" x14ac:dyDescent="0.45">
      <c r="A11" s="3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44"/>
      <c r="R11" s="44"/>
      <c r="S11" s="44"/>
      <c r="T11" s="44"/>
      <c r="U11" s="44"/>
      <c r="V11" s="1"/>
    </row>
    <row r="12" spans="1:22" x14ac:dyDescent="0.35">
      <c r="A12" s="24"/>
      <c r="B12" s="35" t="str">
        <f t="shared" ref="B12:N12" si="3">B2</f>
        <v>Q3-2007</v>
      </c>
      <c r="C12" s="35" t="str">
        <f t="shared" si="3"/>
        <v>Q3-2008</v>
      </c>
      <c r="D12" s="35" t="str">
        <f t="shared" si="3"/>
        <v>Q3-2009</v>
      </c>
      <c r="E12" s="35" t="str">
        <f t="shared" si="3"/>
        <v>Q3-2010</v>
      </c>
      <c r="F12" s="35" t="str">
        <f t="shared" si="3"/>
        <v>Q3-2011</v>
      </c>
      <c r="G12" s="35" t="str">
        <f t="shared" si="3"/>
        <v>Q3-2012</v>
      </c>
      <c r="H12" s="35" t="str">
        <f t="shared" si="3"/>
        <v>Q3-2013</v>
      </c>
      <c r="I12" s="35" t="str">
        <f t="shared" si="3"/>
        <v>Q3-2014</v>
      </c>
      <c r="J12" s="35" t="str">
        <f>J2</f>
        <v>Q3-2015</v>
      </c>
      <c r="K12" s="35" t="str">
        <f t="shared" si="3"/>
        <v>Q3-2016</v>
      </c>
      <c r="L12" s="35" t="str">
        <f t="shared" si="3"/>
        <v>Q3-2017</v>
      </c>
      <c r="M12" s="91" t="str">
        <f t="shared" si="3"/>
        <v>Q3-2018</v>
      </c>
      <c r="N12" s="56" t="str">
        <f t="shared" si="3"/>
        <v>2017 Chg</v>
      </c>
      <c r="O12" s="1"/>
      <c r="P12" s="1"/>
      <c r="Q12" s="44"/>
      <c r="R12" s="44"/>
      <c r="S12" s="44"/>
      <c r="T12" s="44"/>
      <c r="U12" s="44"/>
      <c r="V12" s="1"/>
    </row>
    <row r="13" spans="1:22" x14ac:dyDescent="0.35">
      <c r="A13" s="31" t="s">
        <v>43</v>
      </c>
      <c r="B13" s="78"/>
      <c r="C13" s="78"/>
      <c r="D13" s="78"/>
      <c r="E13" s="78"/>
      <c r="F13" s="78"/>
      <c r="G13" s="78"/>
      <c r="H13" s="78"/>
      <c r="I13" s="78"/>
      <c r="J13" s="78">
        <v>4.4971270447251467E-5</v>
      </c>
      <c r="K13" s="78">
        <v>2.7161627847986471E-5</v>
      </c>
      <c r="L13" s="78">
        <v>8.2417862875097127E-4</v>
      </c>
      <c r="M13" s="72">
        <v>1.3881020230262461E-3</v>
      </c>
      <c r="N13" s="4">
        <f t="shared" ref="N13:N19" si="4">M13-L13</f>
        <v>5.6392339427527478E-4</v>
      </c>
      <c r="O13" s="1"/>
      <c r="P13" s="1"/>
      <c r="Q13" s="44"/>
      <c r="R13" s="44"/>
      <c r="S13" s="44"/>
      <c r="T13" s="44"/>
      <c r="U13" s="44"/>
      <c r="V13" s="1"/>
    </row>
    <row r="14" spans="1:22" x14ac:dyDescent="0.35">
      <c r="A14" s="32" t="s">
        <v>12</v>
      </c>
      <c r="B14" s="72">
        <v>2.8534119364158252E-2</v>
      </c>
      <c r="C14" s="72">
        <v>2.0494675767836448E-2</v>
      </c>
      <c r="D14" s="72">
        <v>1.477249377295986E-2</v>
      </c>
      <c r="E14" s="72">
        <v>1.6630727762803235E-2</v>
      </c>
      <c r="F14" s="72">
        <v>1.9312965661476063E-2</v>
      </c>
      <c r="G14" s="72">
        <v>2.0330166627824074E-2</v>
      </c>
      <c r="H14" s="72">
        <v>1.8712688938480836E-2</v>
      </c>
      <c r="I14" s="72">
        <v>1.9259985136566019E-2</v>
      </c>
      <c r="J14" s="72">
        <v>1.5434893230893358E-2</v>
      </c>
      <c r="K14" s="72">
        <v>1.2704234116171853E-2</v>
      </c>
      <c r="L14" s="72">
        <v>9.4631949682681023E-3</v>
      </c>
      <c r="M14" s="72">
        <v>9.0717588700778892E-3</v>
      </c>
      <c r="N14" s="4">
        <f t="shared" si="4"/>
        <v>-3.9143609819021312E-4</v>
      </c>
      <c r="O14" s="1"/>
      <c r="P14" s="1"/>
      <c r="Q14" s="44"/>
      <c r="R14" s="44"/>
      <c r="S14" s="44"/>
      <c r="T14" s="44"/>
      <c r="U14" s="44"/>
      <c r="V14" s="1"/>
    </row>
    <row r="15" spans="1:22" x14ac:dyDescent="0.35">
      <c r="A15" s="32" t="s">
        <v>13</v>
      </c>
      <c r="B15" s="72">
        <v>5.6667122923695037E-2</v>
      </c>
      <c r="C15" s="72">
        <v>5.3684861431221538E-2</v>
      </c>
      <c r="D15" s="72">
        <v>4.627505224699674E-2</v>
      </c>
      <c r="E15" s="72">
        <v>4.1420252237862304E-2</v>
      </c>
      <c r="F15" s="72">
        <v>3.629422753320314E-2</v>
      </c>
      <c r="G15" s="72">
        <v>3.5946819205432266E-2</v>
      </c>
      <c r="H15" s="72">
        <v>3.6312850576493721E-2</v>
      </c>
      <c r="I15" s="72">
        <v>3.218680386374121E-2</v>
      </c>
      <c r="J15" s="72">
        <v>2.8085555294392349E-2</v>
      </c>
      <c r="K15" s="72">
        <v>2.7558726357598769E-2</v>
      </c>
      <c r="L15" s="72">
        <v>2.3777088378582244E-2</v>
      </c>
      <c r="M15" s="72">
        <v>2.5618076267199398E-2</v>
      </c>
      <c r="N15" s="4">
        <f t="shared" si="4"/>
        <v>1.8409878886171543E-3</v>
      </c>
      <c r="O15" s="1"/>
      <c r="P15" s="1"/>
      <c r="Q15" s="44"/>
      <c r="R15" s="44"/>
      <c r="S15" s="44"/>
      <c r="T15" s="44"/>
      <c r="U15" s="44"/>
      <c r="V15" s="1"/>
    </row>
    <row r="16" spans="1:22" x14ac:dyDescent="0.35">
      <c r="A16" s="32" t="s">
        <v>31</v>
      </c>
      <c r="B16" s="72"/>
      <c r="C16" s="72"/>
      <c r="D16" s="72"/>
      <c r="E16" s="72"/>
      <c r="F16" s="72">
        <v>2.8009972643394444E-3</v>
      </c>
      <c r="G16" s="72">
        <v>3.319593628343968E-3</v>
      </c>
      <c r="H16" s="72">
        <v>2.8180311457005657E-3</v>
      </c>
      <c r="I16" s="72">
        <v>2.4730893863619068E-3</v>
      </c>
      <c r="J16" s="72">
        <v>2.4142704696263374E-3</v>
      </c>
      <c r="K16" s="72">
        <v>1.8826824195129134E-3</v>
      </c>
      <c r="L16" s="72">
        <v>1.4904634161557614E-3</v>
      </c>
      <c r="M16" s="72">
        <v>8.9455463706135862E-4</v>
      </c>
      <c r="N16" s="4">
        <f t="shared" si="4"/>
        <v>-5.9590877909440274E-4</v>
      </c>
      <c r="O16" s="1"/>
      <c r="P16" s="1"/>
      <c r="Q16" s="44"/>
      <c r="R16" s="44"/>
      <c r="S16" s="44"/>
      <c r="T16" s="44"/>
      <c r="U16" s="44"/>
      <c r="V16" s="1"/>
    </row>
    <row r="17" spans="1:22" x14ac:dyDescent="0.35">
      <c r="A17" s="32" t="s">
        <v>14</v>
      </c>
      <c r="B17" s="72">
        <v>2.8431156548130113E-2</v>
      </c>
      <c r="C17" s="72">
        <v>2.0216892342028243E-2</v>
      </c>
      <c r="D17" s="72">
        <v>2.0582727334993878E-2</v>
      </c>
      <c r="E17" s="72">
        <v>2.6879305181191974E-2</v>
      </c>
      <c r="F17" s="72">
        <v>3.6082511467691786E-2</v>
      </c>
      <c r="G17" s="72">
        <v>3.41014053663454E-2</v>
      </c>
      <c r="H17" s="72">
        <v>3.1897175537767948E-2</v>
      </c>
      <c r="I17" s="72">
        <v>4.3121105042762904E-2</v>
      </c>
      <c r="J17" s="72">
        <v>5.1262817642827536E-2</v>
      </c>
      <c r="K17" s="72">
        <v>5.429250244791365E-2</v>
      </c>
      <c r="L17" s="72">
        <v>4.8990420880099361E-2</v>
      </c>
      <c r="M17" s="72">
        <v>5.9143742379567141E-2</v>
      </c>
      <c r="N17" s="4">
        <f t="shared" si="4"/>
        <v>1.015332149946778E-2</v>
      </c>
      <c r="O17" s="1"/>
      <c r="P17" s="1"/>
      <c r="Q17" s="44"/>
      <c r="R17" s="44"/>
      <c r="S17" s="44"/>
      <c r="T17" s="44"/>
      <c r="U17" s="44"/>
      <c r="V17" s="1"/>
    </row>
    <row r="18" spans="1:22" x14ac:dyDescent="0.35">
      <c r="A18" s="32" t="s">
        <v>15</v>
      </c>
      <c r="B18" s="72">
        <v>0</v>
      </c>
      <c r="C18" s="72">
        <v>0</v>
      </c>
      <c r="D18" s="72">
        <v>0</v>
      </c>
      <c r="E18" s="72">
        <v>1.3347309573724668E-2</v>
      </c>
      <c r="F18" s="72">
        <v>2.1569595060042236E-2</v>
      </c>
      <c r="G18" s="72">
        <v>2.1203090675157795E-2</v>
      </c>
      <c r="H18" s="72">
        <v>2.3859330366931455E-2</v>
      </c>
      <c r="I18" s="72">
        <v>2.8841591683993247E-2</v>
      </c>
      <c r="J18" s="72">
        <v>2.7945546215955585E-2</v>
      </c>
      <c r="K18" s="72">
        <v>3.1503447730926587E-2</v>
      </c>
      <c r="L18" s="72">
        <v>3.1555628654556175E-2</v>
      </c>
      <c r="M18" s="72">
        <v>3.6808839396007258E-2</v>
      </c>
      <c r="N18" s="4">
        <f t="shared" si="4"/>
        <v>5.2532107414510823E-3</v>
      </c>
      <c r="O18" s="1"/>
      <c r="P18" s="1"/>
      <c r="Q18" s="44"/>
      <c r="R18" s="44"/>
      <c r="S18" s="44"/>
      <c r="T18" s="44"/>
      <c r="U18" s="44"/>
      <c r="V18" s="1"/>
    </row>
    <row r="19" spans="1:22" x14ac:dyDescent="0.35">
      <c r="A19" s="11" t="s">
        <v>4</v>
      </c>
      <c r="B19" s="28">
        <f>SUM(B13:B18)</f>
        <v>0.1136323988359834</v>
      </c>
      <c r="C19" s="28">
        <f t="shared" ref="C19:M19" si="5">SUM(C13:C18)</f>
        <v>9.4396429541086221E-2</v>
      </c>
      <c r="D19" s="28">
        <f t="shared" si="5"/>
        <v>8.1630273354950475E-2</v>
      </c>
      <c r="E19" s="28">
        <f t="shared" si="5"/>
        <v>9.8277594755582176E-2</v>
      </c>
      <c r="F19" s="28">
        <f t="shared" si="5"/>
        <v>0.11606029698675267</v>
      </c>
      <c r="G19" s="28">
        <f t="shared" si="5"/>
        <v>0.11490107550310351</v>
      </c>
      <c r="H19" s="28">
        <f t="shared" si="5"/>
        <v>0.11360007656537453</v>
      </c>
      <c r="I19" s="28">
        <f t="shared" si="5"/>
        <v>0.12588257511342529</v>
      </c>
      <c r="J19" s="28">
        <f>SUM(J13:J18)</f>
        <v>0.12518805412414241</v>
      </c>
      <c r="K19" s="28">
        <f t="shared" si="5"/>
        <v>0.12796875469997177</v>
      </c>
      <c r="L19" s="28">
        <f t="shared" si="5"/>
        <v>0.11610097492641262</v>
      </c>
      <c r="M19" s="28">
        <f t="shared" si="5"/>
        <v>0.13292507357293928</v>
      </c>
      <c r="N19" s="29">
        <f t="shared" si="4"/>
        <v>1.6824098646526661E-2</v>
      </c>
      <c r="O19" s="1"/>
      <c r="P19" s="1"/>
      <c r="Q19" s="44"/>
      <c r="R19" s="44"/>
      <c r="S19" s="44"/>
      <c r="T19" s="44"/>
      <c r="U19" s="44"/>
      <c r="V19" s="1"/>
    </row>
    <row r="20" spans="1:22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44"/>
      <c r="R20" s="44"/>
      <c r="S20" s="44"/>
      <c r="T20" s="44"/>
      <c r="U20" s="44"/>
      <c r="V20" s="1"/>
    </row>
    <row r="21" spans="1:22" ht="18.5" x14ac:dyDescent="0.45">
      <c r="A21" s="3" t="s">
        <v>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 t="s">
        <v>1</v>
      </c>
      <c r="Q21" s="44"/>
      <c r="R21" s="44"/>
      <c r="S21" s="44"/>
      <c r="T21" s="44"/>
      <c r="U21" s="44"/>
      <c r="V21" s="1"/>
    </row>
    <row r="22" spans="1:22" x14ac:dyDescent="0.35">
      <c r="A22" s="11"/>
      <c r="B22" s="6" t="str">
        <f t="shared" ref="B22:N22" si="6">B2</f>
        <v>Q3-2007</v>
      </c>
      <c r="C22" s="7" t="str">
        <f t="shared" si="6"/>
        <v>Q3-2008</v>
      </c>
      <c r="D22" s="7" t="str">
        <f t="shared" si="6"/>
        <v>Q3-2009</v>
      </c>
      <c r="E22" s="7" t="str">
        <f t="shared" si="6"/>
        <v>Q3-2010</v>
      </c>
      <c r="F22" s="7" t="str">
        <f t="shared" si="6"/>
        <v>Q3-2011</v>
      </c>
      <c r="G22" s="7" t="str">
        <f t="shared" si="6"/>
        <v>Q3-2012</v>
      </c>
      <c r="H22" s="7" t="str">
        <f t="shared" si="6"/>
        <v>Q3-2013</v>
      </c>
      <c r="I22" s="7" t="str">
        <f t="shared" si="6"/>
        <v>Q3-2014</v>
      </c>
      <c r="J22" s="7" t="str">
        <f>J2</f>
        <v>Q3-2015</v>
      </c>
      <c r="K22" s="7" t="str">
        <f t="shared" si="6"/>
        <v>Q3-2016</v>
      </c>
      <c r="L22" s="7" t="str">
        <f t="shared" si="6"/>
        <v>Q3-2017</v>
      </c>
      <c r="M22" s="7" t="str">
        <f t="shared" si="6"/>
        <v>Q3-2018</v>
      </c>
      <c r="N22" s="8" t="str">
        <f t="shared" si="6"/>
        <v>2017 Chg</v>
      </c>
      <c r="O22" s="1"/>
      <c r="P22" s="11"/>
      <c r="Q22" s="42" t="str">
        <f>Q2</f>
        <v>Q3-2014</v>
      </c>
      <c r="R22" s="39" t="str">
        <f>R2</f>
        <v>Q3-2015</v>
      </c>
      <c r="S22" s="43" t="str">
        <f>S2</f>
        <v>Q3-2016</v>
      </c>
      <c r="T22" s="43" t="str">
        <f>T2</f>
        <v>Q3-2017</v>
      </c>
      <c r="U22" s="43" t="str">
        <f>U2</f>
        <v>Q3-2018</v>
      </c>
      <c r="V22" s="24" t="s">
        <v>2</v>
      </c>
    </row>
    <row r="23" spans="1:22" x14ac:dyDescent="0.35">
      <c r="A23" s="95" t="s">
        <v>35</v>
      </c>
      <c r="B23" s="65">
        <v>91721</v>
      </c>
      <c r="C23" s="61">
        <v>67114</v>
      </c>
      <c r="D23" s="61">
        <v>48689</v>
      </c>
      <c r="E23" s="61">
        <v>56020</v>
      </c>
      <c r="F23" s="61">
        <v>66076</v>
      </c>
      <c r="G23" s="61">
        <v>75012</v>
      </c>
      <c r="H23" s="61">
        <v>92468</v>
      </c>
      <c r="I23" s="61">
        <v>116008</v>
      </c>
      <c r="J23" s="61">
        <v>116337</v>
      </c>
      <c r="K23" s="61">
        <v>127866</v>
      </c>
      <c r="L23" s="61">
        <v>124458</v>
      </c>
      <c r="M23" s="61">
        <v>142044</v>
      </c>
      <c r="N23" s="4">
        <f>M23/L23-1</f>
        <v>0.14130067974738458</v>
      </c>
      <c r="O23" s="1"/>
      <c r="P23" s="31" t="s">
        <v>35</v>
      </c>
      <c r="Q23" s="75">
        <v>42878.627534307976</v>
      </c>
      <c r="R23" s="75">
        <v>45069.933718421482</v>
      </c>
      <c r="S23" s="75">
        <v>46380.295950448126</v>
      </c>
      <c r="T23" s="75">
        <v>47318.287084799689</v>
      </c>
      <c r="U23" s="75">
        <v>48520.454591535017</v>
      </c>
      <c r="V23" s="18">
        <f>U23/T23-1</f>
        <v>2.5405981086781715E-2</v>
      </c>
    </row>
    <row r="24" spans="1:22" x14ac:dyDescent="0.35">
      <c r="A24" s="95" t="s">
        <v>20</v>
      </c>
      <c r="B24" s="65"/>
      <c r="C24" s="61"/>
      <c r="D24" s="61"/>
      <c r="E24" s="61"/>
      <c r="F24" s="61"/>
      <c r="G24" s="61"/>
      <c r="H24" s="61"/>
      <c r="I24" s="61">
        <v>47701</v>
      </c>
      <c r="J24" s="61">
        <v>55045</v>
      </c>
      <c r="K24" s="61">
        <v>57344</v>
      </c>
      <c r="L24" s="61">
        <v>36467</v>
      </c>
      <c r="M24" s="61">
        <v>66024</v>
      </c>
      <c r="N24" s="4">
        <f>M24/L24-1</f>
        <v>0.81051361504922248</v>
      </c>
      <c r="O24" s="1"/>
      <c r="P24" s="32" t="s">
        <v>20</v>
      </c>
      <c r="Q24" s="73">
        <v>30214.858158109892</v>
      </c>
      <c r="R24" s="73">
        <v>31097.913979471341</v>
      </c>
      <c r="S24" s="73">
        <v>30933.912789481026</v>
      </c>
      <c r="T24" s="73">
        <v>31158.516823429403</v>
      </c>
      <c r="U24" s="88">
        <v>30942.412577244639</v>
      </c>
      <c r="V24" s="4">
        <f>U24/T24-1</f>
        <v>-6.9356396971458345E-3</v>
      </c>
    </row>
    <row r="25" spans="1:22" x14ac:dyDescent="0.35">
      <c r="A25" s="95" t="s">
        <v>22</v>
      </c>
      <c r="B25" s="65">
        <v>26898</v>
      </c>
      <c r="C25" s="61">
        <v>18692</v>
      </c>
      <c r="D25" s="61">
        <v>16155</v>
      </c>
      <c r="E25" s="61">
        <v>25474</v>
      </c>
      <c r="F25" s="61">
        <v>38692</v>
      </c>
      <c r="G25" s="61">
        <v>37606</v>
      </c>
      <c r="H25" s="61">
        <v>42213</v>
      </c>
      <c r="I25" s="61">
        <v>48331</v>
      </c>
      <c r="J25" s="61">
        <v>55593</v>
      </c>
      <c r="K25" s="61">
        <v>48215</v>
      </c>
      <c r="L25" s="61">
        <v>51220</v>
      </c>
      <c r="M25" s="61">
        <v>57459</v>
      </c>
      <c r="N25" s="4">
        <f>M25/L25-1</f>
        <v>0.12180788754392813</v>
      </c>
      <c r="O25" s="1"/>
      <c r="P25" s="32" t="s">
        <v>22</v>
      </c>
      <c r="Q25" s="73">
        <v>33907.305456125468</v>
      </c>
      <c r="R25" s="73">
        <v>35037.957746478874</v>
      </c>
      <c r="S25" s="73">
        <v>36912.379155864357</v>
      </c>
      <c r="T25" s="73">
        <v>37475.10265521281</v>
      </c>
      <c r="U25" s="73">
        <v>40820.155014880176</v>
      </c>
      <c r="V25" s="4">
        <f>U25/T25-1</f>
        <v>8.92606590152214E-2</v>
      </c>
    </row>
    <row r="26" spans="1:22" x14ac:dyDescent="0.35">
      <c r="A26" s="95" t="s">
        <v>21</v>
      </c>
      <c r="B26" s="65">
        <v>32785</v>
      </c>
      <c r="C26" s="61">
        <v>14540</v>
      </c>
      <c r="D26" s="61">
        <v>16800</v>
      </c>
      <c r="E26" s="61">
        <v>22715</v>
      </c>
      <c r="F26" s="61">
        <v>31399</v>
      </c>
      <c r="G26" s="61">
        <v>36958</v>
      </c>
      <c r="H26" s="61">
        <v>47901</v>
      </c>
      <c r="I26" s="61">
        <v>46697</v>
      </c>
      <c r="J26" s="61">
        <v>48416</v>
      </c>
      <c r="K26" s="61">
        <v>53571</v>
      </c>
      <c r="L26" s="61">
        <v>64866</v>
      </c>
      <c r="M26" s="61">
        <v>57340</v>
      </c>
      <c r="N26" s="4">
        <f>M26/L26-1</f>
        <v>-0.11602380291678227</v>
      </c>
      <c r="O26" s="1"/>
      <c r="P26" s="32" t="s">
        <v>21</v>
      </c>
      <c r="Q26" s="73">
        <v>42705.398526671946</v>
      </c>
      <c r="R26" s="73">
        <v>42226.677255452742</v>
      </c>
      <c r="S26" s="73">
        <v>42620.370610964885</v>
      </c>
      <c r="T26" s="73">
        <v>43190.123855332531</v>
      </c>
      <c r="U26" s="73">
        <v>43869.718590861528</v>
      </c>
      <c r="V26" s="4">
        <f>U26/T26-1</f>
        <v>1.5734956857390126E-2</v>
      </c>
    </row>
    <row r="27" spans="1:22" x14ac:dyDescent="0.35">
      <c r="A27" s="96" t="s">
        <v>58</v>
      </c>
      <c r="B27" s="66">
        <v>9068</v>
      </c>
      <c r="C27" s="62">
        <v>3996</v>
      </c>
      <c r="D27" s="62">
        <v>4263</v>
      </c>
      <c r="E27" s="62">
        <v>4301</v>
      </c>
      <c r="F27" s="62">
        <v>13252</v>
      </c>
      <c r="G27" s="62">
        <v>11390</v>
      </c>
      <c r="H27" s="62">
        <v>14958</v>
      </c>
      <c r="I27" s="62">
        <v>14826</v>
      </c>
      <c r="J27" s="62">
        <v>19989</v>
      </c>
      <c r="K27" s="62">
        <v>22340</v>
      </c>
      <c r="L27" s="62">
        <v>28189</v>
      </c>
      <c r="M27" s="62">
        <v>45164</v>
      </c>
      <c r="N27" s="5">
        <f>M27/L27-1</f>
        <v>0.6021852495654334</v>
      </c>
      <c r="O27" s="1"/>
      <c r="P27" s="33" t="s">
        <v>58</v>
      </c>
      <c r="Q27" s="74">
        <v>24380.072979900175</v>
      </c>
      <c r="R27" s="74">
        <v>25347.25464005203</v>
      </c>
      <c r="S27" s="74">
        <v>26244.992345568488</v>
      </c>
      <c r="T27" s="74">
        <v>27661.911880520769</v>
      </c>
      <c r="U27" s="74">
        <v>28024.4051014082</v>
      </c>
      <c r="V27" s="5">
        <f>U27/T27-1</f>
        <v>1.3104416732044211E-2</v>
      </c>
    </row>
    <row r="28" spans="1:22" x14ac:dyDescent="0.35">
      <c r="P28" s="1"/>
      <c r="Q28" s="1"/>
      <c r="R28" s="1"/>
      <c r="S28" s="1"/>
      <c r="T28" s="1"/>
      <c r="U28" s="1"/>
      <c r="V28" s="1"/>
    </row>
    <row r="29" spans="1:22" ht="18.5" x14ac:dyDescent="0.45">
      <c r="A29" s="3" t="s">
        <v>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Q29" s="54"/>
      <c r="R29" s="54"/>
      <c r="S29" s="51"/>
      <c r="T29" s="51"/>
      <c r="U29" s="54"/>
    </row>
    <row r="30" spans="1:22" x14ac:dyDescent="0.35">
      <c r="A30" s="6"/>
      <c r="B30" s="6" t="str">
        <f t="shared" ref="B30:N30" si="7">B2</f>
        <v>Q3-2007</v>
      </c>
      <c r="C30" s="7" t="str">
        <f t="shared" si="7"/>
        <v>Q3-2008</v>
      </c>
      <c r="D30" s="7" t="str">
        <f t="shared" si="7"/>
        <v>Q3-2009</v>
      </c>
      <c r="E30" s="7" t="str">
        <f t="shared" si="7"/>
        <v>Q3-2010</v>
      </c>
      <c r="F30" s="7" t="str">
        <f t="shared" si="7"/>
        <v>Q3-2011</v>
      </c>
      <c r="G30" s="7" t="str">
        <f t="shared" si="7"/>
        <v>Q3-2012</v>
      </c>
      <c r="H30" s="7" t="str">
        <f t="shared" si="7"/>
        <v>Q3-2013</v>
      </c>
      <c r="I30" s="7" t="str">
        <f t="shared" si="7"/>
        <v>Q3-2014</v>
      </c>
      <c r="J30" s="7" t="str">
        <f>J2</f>
        <v>Q3-2015</v>
      </c>
      <c r="K30" s="7" t="str">
        <f t="shared" si="7"/>
        <v>Q3-2016</v>
      </c>
      <c r="L30" s="7" t="str">
        <f t="shared" si="7"/>
        <v>Q3-2017</v>
      </c>
      <c r="M30" s="7" t="str">
        <f t="shared" si="7"/>
        <v>Q3-2018</v>
      </c>
      <c r="N30" s="8" t="str">
        <f t="shared" si="7"/>
        <v>2017 Chg</v>
      </c>
      <c r="P30" s="93"/>
      <c r="Q30" s="45"/>
      <c r="R30" s="45"/>
      <c r="S30" s="45"/>
      <c r="T30" s="45"/>
      <c r="U30" s="45"/>
    </row>
    <row r="31" spans="1:22" x14ac:dyDescent="0.35">
      <c r="A31" s="17" t="s">
        <v>43</v>
      </c>
      <c r="B31" s="69"/>
      <c r="C31" s="58"/>
      <c r="D31" s="58"/>
      <c r="E31" s="58"/>
      <c r="F31" s="58"/>
      <c r="G31" s="58"/>
      <c r="H31" s="58"/>
      <c r="I31" s="58"/>
      <c r="J31" s="75">
        <v>0</v>
      </c>
      <c r="K31" s="75">
        <v>2869.4710743801652</v>
      </c>
      <c r="L31" s="75">
        <v>2093.3041563446186</v>
      </c>
      <c r="M31" s="73">
        <v>4729.7569126378285</v>
      </c>
      <c r="N31" s="4">
        <f t="shared" ref="N31:N36" si="8">M31/L31-1</f>
        <v>1.2594695081946674</v>
      </c>
      <c r="P31" s="93"/>
      <c r="Q31" s="45"/>
      <c r="R31" s="45"/>
      <c r="S31" s="45"/>
      <c r="T31" s="45"/>
      <c r="U31" s="45"/>
    </row>
    <row r="32" spans="1:22" x14ac:dyDescent="0.35">
      <c r="A32" s="14" t="s">
        <v>12</v>
      </c>
      <c r="B32" s="81">
        <v>3791.1026686846403</v>
      </c>
      <c r="C32" s="73">
        <v>3573.9062458966168</v>
      </c>
      <c r="D32" s="73">
        <v>4900.5525625367527</v>
      </c>
      <c r="E32" s="73">
        <v>4797.7130079836725</v>
      </c>
      <c r="F32" s="73">
        <v>3285.2484426589463</v>
      </c>
      <c r="G32" s="73">
        <v>3775.35999565878</v>
      </c>
      <c r="H32" s="73">
        <v>4315.3951317195933</v>
      </c>
      <c r="I32" s="73">
        <v>4477.5242079075097</v>
      </c>
      <c r="J32" s="73">
        <v>4480.8933572665237</v>
      </c>
      <c r="K32" s="73">
        <v>4453.0357982153901</v>
      </c>
      <c r="L32" s="73">
        <v>5281.3450640072879</v>
      </c>
      <c r="M32" s="73">
        <v>5899.5270985827756</v>
      </c>
      <c r="N32" s="4">
        <f t="shared" si="8"/>
        <v>0.11705011262915543</v>
      </c>
      <c r="P32" s="93"/>
      <c r="Q32" s="45"/>
      <c r="R32" s="45"/>
      <c r="S32" s="45"/>
      <c r="T32" s="45"/>
      <c r="U32" s="45"/>
    </row>
    <row r="33" spans="1:21" x14ac:dyDescent="0.35">
      <c r="A33" s="14" t="s">
        <v>30</v>
      </c>
      <c r="B33" s="81">
        <v>4578.5200470174896</v>
      </c>
      <c r="C33" s="73">
        <v>4802.9635680071297</v>
      </c>
      <c r="D33" s="73">
        <v>4775.5606602118396</v>
      </c>
      <c r="E33" s="73">
        <v>3740.4649581815606</v>
      </c>
      <c r="F33" s="73">
        <v>3931.8183051951578</v>
      </c>
      <c r="G33" s="73">
        <v>3556.0748898465813</v>
      </c>
      <c r="H33" s="73">
        <v>3400.8635615674243</v>
      </c>
      <c r="I33" s="73">
        <v>4103.2594849415837</v>
      </c>
      <c r="J33" s="73">
        <v>3455.5815981789865</v>
      </c>
      <c r="K33" s="73">
        <v>4900.2471694455953</v>
      </c>
      <c r="L33" s="88">
        <v>5535.8435557669281</v>
      </c>
      <c r="M33" s="88">
        <v>5264.2408162495522</v>
      </c>
      <c r="N33" s="4">
        <f t="shared" si="8"/>
        <v>-4.9062574977292384E-2</v>
      </c>
      <c r="P33" s="93"/>
      <c r="Q33" s="45"/>
      <c r="R33" s="45"/>
      <c r="S33" s="45"/>
      <c r="T33" s="45"/>
      <c r="U33" s="45"/>
    </row>
    <row r="34" spans="1:21" x14ac:dyDescent="0.35">
      <c r="A34" s="14" t="s">
        <v>31</v>
      </c>
      <c r="B34" s="81"/>
      <c r="C34" s="73"/>
      <c r="D34" s="73"/>
      <c r="E34" s="73"/>
      <c r="F34" s="73">
        <v>300.64191992822697</v>
      </c>
      <c r="G34" s="73">
        <v>2224.8524426719841</v>
      </c>
      <c r="H34" s="73">
        <v>1797.6135669362084</v>
      </c>
      <c r="I34" s="73">
        <v>2867.3400132966094</v>
      </c>
      <c r="J34" s="73">
        <v>3615.3760103782056</v>
      </c>
      <c r="K34" s="73">
        <v>4945.3154882556337</v>
      </c>
      <c r="L34" s="73">
        <v>5519.1310502283104</v>
      </c>
      <c r="M34" s="73">
        <v>4558.5664648591737</v>
      </c>
      <c r="N34" s="4">
        <f t="shared" si="8"/>
        <v>-0.17404272096952667</v>
      </c>
      <c r="P34" s="93"/>
      <c r="Q34" s="45"/>
      <c r="R34" s="45"/>
      <c r="S34" s="45"/>
      <c r="T34" s="45"/>
      <c r="U34" s="45"/>
    </row>
    <row r="35" spans="1:21" x14ac:dyDescent="0.35">
      <c r="A35" s="19" t="s">
        <v>14</v>
      </c>
      <c r="B35" s="82">
        <v>3840.3306958902231</v>
      </c>
      <c r="C35" s="74">
        <v>3461.270188723895</v>
      </c>
      <c r="D35" s="74">
        <v>4170.1337575482112</v>
      </c>
      <c r="E35" s="74">
        <v>2828.4359764778706</v>
      </c>
      <c r="F35" s="74">
        <v>2710.2295745588453</v>
      </c>
      <c r="G35" s="74">
        <v>2503.8164716158617</v>
      </c>
      <c r="H35" s="74">
        <v>1571.1566439117321</v>
      </c>
      <c r="I35" s="74">
        <v>2403.9598442138517</v>
      </c>
      <c r="J35" s="74">
        <v>2783.7525268033614</v>
      </c>
      <c r="K35" s="74">
        <v>3518.2556612627809</v>
      </c>
      <c r="L35" s="74">
        <v>3196.8118832512932</v>
      </c>
      <c r="M35" s="74">
        <v>3622.8061487745449</v>
      </c>
      <c r="N35" s="5">
        <f t="shared" si="8"/>
        <v>0.13325596909693593</v>
      </c>
    </row>
    <row r="36" spans="1:21" x14ac:dyDescent="0.35">
      <c r="A36" s="15" t="s">
        <v>3</v>
      </c>
      <c r="B36" s="25">
        <v>4196.0953256178473</v>
      </c>
      <c r="C36" s="26">
        <v>4248.7688577193667</v>
      </c>
      <c r="D36" s="26">
        <v>4645.5244086624452</v>
      </c>
      <c r="E36" s="26">
        <v>3669.9310704065142</v>
      </c>
      <c r="F36" s="26">
        <v>3356.8061107667822</v>
      </c>
      <c r="G36" s="26">
        <v>3244.1151842765998</v>
      </c>
      <c r="H36" s="26">
        <v>2997.9840236180735</v>
      </c>
      <c r="I36" s="26">
        <v>3554.1454826984232</v>
      </c>
      <c r="J36" s="26">
        <v>3308.7314155811059</v>
      </c>
      <c r="K36" s="26">
        <v>4269.7529105717294</v>
      </c>
      <c r="L36" s="26">
        <v>4483.7998467476764</v>
      </c>
      <c r="M36" s="26">
        <v>4566.9261178337911</v>
      </c>
      <c r="N36" s="16">
        <f t="shared" si="8"/>
        <v>1.8539246604954984E-2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0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31" sqref="L31"/>
    </sheetView>
  </sheetViews>
  <sheetFormatPr defaultRowHeight="14.5" x14ac:dyDescent="0.35"/>
  <cols>
    <col min="1" max="1" width="19.90625" bestFit="1" customWidth="1"/>
    <col min="2" max="9" width="12.54296875" bestFit="1" customWidth="1"/>
    <col min="10" max="10" width="12.54296875" customWidth="1"/>
    <col min="11" max="12" width="12.54296875" bestFit="1" customWidth="1"/>
    <col min="13" max="13" width="12.54296875" customWidth="1"/>
    <col min="16" max="16" width="22.36328125" bestFit="1" customWidth="1"/>
    <col min="17" max="17" width="12.54296875" bestFit="1" customWidth="1"/>
    <col min="18" max="18" width="12.54296875" customWidth="1"/>
    <col min="19" max="20" width="12.54296875" bestFit="1" customWidth="1"/>
    <col min="21" max="21" width="12.54296875" customWidth="1"/>
    <col min="22" max="22" width="8.453125" bestFit="1" customWidth="1"/>
  </cols>
  <sheetData>
    <row r="1" spans="1:22" ht="18.5" x14ac:dyDescent="0.4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1</v>
      </c>
      <c r="Q1" s="1"/>
      <c r="R1" s="1"/>
      <c r="S1" s="1"/>
      <c r="T1" s="1"/>
      <c r="U1" s="1"/>
      <c r="V1" s="1"/>
    </row>
    <row r="2" spans="1:22" x14ac:dyDescent="0.35">
      <c r="A2" s="11"/>
      <c r="B2" s="55" t="s">
        <v>46</v>
      </c>
      <c r="C2" s="55" t="s">
        <v>47</v>
      </c>
      <c r="D2" s="55" t="s">
        <v>48</v>
      </c>
      <c r="E2" s="55" t="s">
        <v>49</v>
      </c>
      <c r="F2" s="55" t="s">
        <v>50</v>
      </c>
      <c r="G2" s="55" t="s">
        <v>51</v>
      </c>
      <c r="H2" s="55" t="s">
        <v>52</v>
      </c>
      <c r="I2" s="55" t="s">
        <v>53</v>
      </c>
      <c r="J2" s="55" t="s">
        <v>54</v>
      </c>
      <c r="K2" s="55" t="s">
        <v>55</v>
      </c>
      <c r="L2" s="55" t="s">
        <v>45</v>
      </c>
      <c r="M2" s="55" t="s">
        <v>56</v>
      </c>
      <c r="N2" s="30" t="s">
        <v>44</v>
      </c>
      <c r="O2" s="1"/>
      <c r="P2" s="24"/>
      <c r="Q2" s="41" t="str">
        <f>I2</f>
        <v>Q3-2014</v>
      </c>
      <c r="R2" s="41" t="str">
        <f>J2</f>
        <v>Q3-2015</v>
      </c>
      <c r="S2" s="41" t="str">
        <f>K2</f>
        <v>Q3-2016</v>
      </c>
      <c r="T2" s="41" t="str">
        <f>L2</f>
        <v>Q3-2017</v>
      </c>
      <c r="U2" s="41" t="str">
        <f>M2</f>
        <v>Q3-2018</v>
      </c>
      <c r="V2" s="24" t="s">
        <v>2</v>
      </c>
    </row>
    <row r="3" spans="1:22" x14ac:dyDescent="0.35">
      <c r="A3" s="31" t="s">
        <v>16</v>
      </c>
      <c r="B3" s="64">
        <v>53732</v>
      </c>
      <c r="C3" s="64">
        <v>41967</v>
      </c>
      <c r="D3" s="64">
        <v>25166</v>
      </c>
      <c r="E3" s="64">
        <v>43968</v>
      </c>
      <c r="F3" s="64">
        <v>46493</v>
      </c>
      <c r="G3" s="64">
        <v>47064</v>
      </c>
      <c r="H3" s="64">
        <v>56666</v>
      </c>
      <c r="I3" s="64">
        <v>57292</v>
      </c>
      <c r="J3" s="64">
        <v>61413</v>
      </c>
      <c r="K3" s="64">
        <v>65560</v>
      </c>
      <c r="L3" s="64">
        <v>49514</v>
      </c>
      <c r="M3" s="64">
        <v>45911</v>
      </c>
      <c r="N3" s="4">
        <f>M3/L3-1</f>
        <v>-7.2767298137900394E-2</v>
      </c>
      <c r="O3" s="1"/>
      <c r="P3" s="31" t="s">
        <v>16</v>
      </c>
      <c r="Q3" s="75">
        <v>35038.961355861204</v>
      </c>
      <c r="R3" s="75">
        <v>35642.06656571084</v>
      </c>
      <c r="S3" s="75">
        <v>34894.770256253811</v>
      </c>
      <c r="T3" s="75">
        <v>34650.802278143557</v>
      </c>
      <c r="U3" s="75">
        <v>35524.277536973706</v>
      </c>
      <c r="V3" s="4">
        <f>U3/T3-1</f>
        <v>2.5207937519562185E-2</v>
      </c>
    </row>
    <row r="4" spans="1:22" x14ac:dyDescent="0.35">
      <c r="A4" s="32" t="s">
        <v>17</v>
      </c>
      <c r="B4" s="61">
        <v>57291</v>
      </c>
      <c r="C4" s="61">
        <v>40859</v>
      </c>
      <c r="D4" s="61">
        <v>24441</v>
      </c>
      <c r="E4" s="61">
        <v>40228</v>
      </c>
      <c r="F4" s="61">
        <v>37068</v>
      </c>
      <c r="G4" s="61">
        <v>40700</v>
      </c>
      <c r="H4" s="61">
        <v>49735</v>
      </c>
      <c r="I4" s="61">
        <v>45720</v>
      </c>
      <c r="J4" s="61">
        <v>44800</v>
      </c>
      <c r="K4" s="61">
        <v>46055</v>
      </c>
      <c r="L4" s="61">
        <v>41773</v>
      </c>
      <c r="M4" s="61">
        <v>37291</v>
      </c>
      <c r="N4" s="4">
        <f>M4/L4-1</f>
        <v>-0.10729418523926937</v>
      </c>
      <c r="O4" s="1"/>
      <c r="P4" s="32" t="s">
        <v>17</v>
      </c>
      <c r="Q4" s="73">
        <v>55271.893022747157</v>
      </c>
      <c r="R4" s="73">
        <v>54399.790558035711</v>
      </c>
      <c r="S4" s="73">
        <v>58292.872543697755</v>
      </c>
      <c r="T4" s="73">
        <v>58777.202044382735</v>
      </c>
      <c r="U4" s="73">
        <v>61765.602826419243</v>
      </c>
      <c r="V4" s="4">
        <f>U4/T4-1</f>
        <v>5.0842855360484274E-2</v>
      </c>
    </row>
    <row r="5" spans="1:22" x14ac:dyDescent="0.35">
      <c r="A5" s="32" t="s">
        <v>18</v>
      </c>
      <c r="B5" s="61">
        <v>603454</v>
      </c>
      <c r="C5" s="61">
        <v>493670</v>
      </c>
      <c r="D5" s="61">
        <v>394294</v>
      </c>
      <c r="E5" s="61">
        <v>393173</v>
      </c>
      <c r="F5" s="61">
        <v>448962</v>
      </c>
      <c r="G5" s="61">
        <v>458721</v>
      </c>
      <c r="H5" s="61">
        <v>478195</v>
      </c>
      <c r="I5" s="61">
        <v>514958</v>
      </c>
      <c r="J5" s="61">
        <v>542563</v>
      </c>
      <c r="K5" s="61">
        <v>525022</v>
      </c>
      <c r="L5" s="61">
        <v>547089</v>
      </c>
      <c r="M5" s="61">
        <v>484435</v>
      </c>
      <c r="N5" s="4">
        <f>M5/L5-1</f>
        <v>-0.1145224999954304</v>
      </c>
      <c r="O5" s="1"/>
      <c r="P5" s="32" t="s">
        <v>18</v>
      </c>
      <c r="Q5" s="73">
        <v>33533.996151142426</v>
      </c>
      <c r="R5" s="73">
        <v>35204.545910797453</v>
      </c>
      <c r="S5" s="73">
        <v>37016.89109599217</v>
      </c>
      <c r="T5" s="73">
        <v>36180.190161015853</v>
      </c>
      <c r="U5" s="73">
        <v>37913.264532909474</v>
      </c>
      <c r="V5" s="4">
        <f>U5/T5-1</f>
        <v>4.790119576986096E-2</v>
      </c>
    </row>
    <row r="6" spans="1:22" x14ac:dyDescent="0.35">
      <c r="A6" s="32" t="s">
        <v>19</v>
      </c>
      <c r="B6" s="61">
        <v>134137</v>
      </c>
      <c r="C6" s="61">
        <v>105836</v>
      </c>
      <c r="D6" s="61">
        <v>61476</v>
      </c>
      <c r="E6" s="61">
        <v>79667</v>
      </c>
      <c r="F6" s="61">
        <v>107583</v>
      </c>
      <c r="G6" s="61">
        <v>105517</v>
      </c>
      <c r="H6" s="61">
        <v>112517</v>
      </c>
      <c r="I6" s="61">
        <v>134050</v>
      </c>
      <c r="J6" s="61">
        <v>145526</v>
      </c>
      <c r="K6" s="61">
        <v>136845</v>
      </c>
      <c r="L6" s="61">
        <v>142459</v>
      </c>
      <c r="M6" s="61">
        <v>126417</v>
      </c>
      <c r="N6" s="4">
        <f>M6/L6-1</f>
        <v>-0.11260783804463037</v>
      </c>
      <c r="O6" s="1"/>
      <c r="P6" s="33" t="s">
        <v>19</v>
      </c>
      <c r="Q6" s="74">
        <v>43598.484319283853</v>
      </c>
      <c r="R6" s="74">
        <v>45517.428500749003</v>
      </c>
      <c r="S6" s="74">
        <v>48551.336585187622</v>
      </c>
      <c r="T6" s="74">
        <v>46185.322036515769</v>
      </c>
      <c r="U6" s="74">
        <v>47925.1220009967</v>
      </c>
      <c r="V6" s="5">
        <f>U6/T6-1</f>
        <v>3.7669975822738344E-2</v>
      </c>
    </row>
    <row r="7" spans="1:22" x14ac:dyDescent="0.35">
      <c r="A7" s="32" t="s">
        <v>27</v>
      </c>
      <c r="B7" s="61">
        <v>15618</v>
      </c>
      <c r="C7" s="61">
        <v>6330</v>
      </c>
      <c r="D7" s="61">
        <v>2002</v>
      </c>
      <c r="E7" s="61">
        <v>578</v>
      </c>
      <c r="F7" s="61"/>
      <c r="G7" s="61"/>
      <c r="H7" s="61"/>
      <c r="I7" s="61"/>
      <c r="J7" s="61"/>
      <c r="K7" s="61"/>
      <c r="L7" s="61"/>
      <c r="M7" s="61"/>
      <c r="N7" s="4"/>
      <c r="O7" s="1"/>
      <c r="P7" s="40" t="s">
        <v>11</v>
      </c>
      <c r="Q7" s="23">
        <v>37523.68586441184</v>
      </c>
      <c r="R7" s="23">
        <v>39520.732731947428</v>
      </c>
      <c r="S7" s="23">
        <v>41356.434651386924</v>
      </c>
      <c r="T7" s="23">
        <v>39111.098311947309</v>
      </c>
      <c r="U7" s="23">
        <v>40860.392207234596</v>
      </c>
      <c r="V7" s="16">
        <f>U7/T7-1</f>
        <v>4.4726279004875913E-2</v>
      </c>
    </row>
    <row r="8" spans="1:22" x14ac:dyDescent="0.35">
      <c r="A8" s="32" t="s">
        <v>28</v>
      </c>
      <c r="B8" s="61">
        <v>100907</v>
      </c>
      <c r="C8" s="61">
        <v>72954</v>
      </c>
      <c r="D8" s="61">
        <v>59049</v>
      </c>
      <c r="E8" s="61">
        <v>32</v>
      </c>
      <c r="F8" s="61"/>
      <c r="G8" s="61"/>
      <c r="H8" s="61"/>
      <c r="I8" s="61"/>
      <c r="J8" s="61"/>
      <c r="K8" s="61"/>
      <c r="L8" s="61"/>
      <c r="M8" s="61"/>
      <c r="N8" s="4"/>
      <c r="O8" s="1"/>
      <c r="P8" s="1"/>
      <c r="Q8" s="1"/>
      <c r="R8" s="1"/>
      <c r="S8" s="1"/>
      <c r="T8" s="1"/>
      <c r="U8" s="1"/>
      <c r="V8" s="1"/>
    </row>
    <row r="9" spans="1:22" x14ac:dyDescent="0.35">
      <c r="A9" s="33" t="s">
        <v>29</v>
      </c>
      <c r="B9" s="62">
        <v>62261</v>
      </c>
      <c r="C9" s="62">
        <v>56516</v>
      </c>
      <c r="D9" s="62">
        <v>17440</v>
      </c>
      <c r="E9" s="62">
        <v>88</v>
      </c>
      <c r="F9" s="62"/>
      <c r="G9" s="62"/>
      <c r="H9" s="62"/>
      <c r="I9" s="62"/>
      <c r="J9" s="62"/>
      <c r="K9" s="62"/>
      <c r="L9" s="62"/>
      <c r="M9" s="62"/>
      <c r="N9" s="5"/>
      <c r="O9" s="1"/>
      <c r="P9" s="1"/>
      <c r="Q9" s="44"/>
      <c r="R9" s="44"/>
      <c r="S9" s="44"/>
      <c r="T9" s="44"/>
      <c r="U9" s="44"/>
      <c r="V9" s="1"/>
    </row>
    <row r="10" spans="1:22" x14ac:dyDescent="0.35">
      <c r="A10" s="36" t="s">
        <v>4</v>
      </c>
      <c r="B10" s="22">
        <f t="shared" ref="B10:M10" si="0">SUM(B3:B9)</f>
        <v>1027400</v>
      </c>
      <c r="C10" s="22">
        <f t="shared" si="0"/>
        <v>818132</v>
      </c>
      <c r="D10" s="22">
        <f t="shared" si="0"/>
        <v>583868</v>
      </c>
      <c r="E10" s="22">
        <f t="shared" si="0"/>
        <v>557734</v>
      </c>
      <c r="F10" s="22">
        <f t="shared" si="0"/>
        <v>640106</v>
      </c>
      <c r="G10" s="22">
        <f t="shared" si="0"/>
        <v>652002</v>
      </c>
      <c r="H10" s="22">
        <f t="shared" si="0"/>
        <v>697113</v>
      </c>
      <c r="I10" s="22">
        <f t="shared" si="0"/>
        <v>752020</v>
      </c>
      <c r="J10" s="22">
        <f>SUM(J3:J9)</f>
        <v>794302</v>
      </c>
      <c r="K10" s="22">
        <f t="shared" si="0"/>
        <v>773482</v>
      </c>
      <c r="L10" s="22">
        <f t="shared" si="0"/>
        <v>780835</v>
      </c>
      <c r="M10" s="22">
        <f t="shared" si="0"/>
        <v>694054</v>
      </c>
      <c r="N10" s="16">
        <f>M10/L10-1</f>
        <v>-0.11113871688641008</v>
      </c>
      <c r="O10" s="1"/>
      <c r="P10" s="1"/>
      <c r="Q10" s="44"/>
      <c r="R10" s="48"/>
      <c r="S10" s="48"/>
      <c r="T10" s="48"/>
      <c r="U10" s="48"/>
      <c r="V10" s="48"/>
    </row>
    <row r="11" spans="1:22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44"/>
      <c r="R11" s="44"/>
      <c r="S11" s="44"/>
      <c r="T11" s="44"/>
      <c r="U11" s="44"/>
      <c r="V11" s="44"/>
    </row>
    <row r="12" spans="1:22" ht="18.5" x14ac:dyDescent="0.45">
      <c r="A12" s="3" t="s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44"/>
      <c r="R12" s="44"/>
      <c r="S12" s="44"/>
      <c r="T12" s="44"/>
      <c r="U12" s="44"/>
      <c r="V12" s="44"/>
    </row>
    <row r="13" spans="1:22" x14ac:dyDescent="0.35">
      <c r="A13" s="6"/>
      <c r="B13" s="6" t="str">
        <f t="shared" ref="B13:N13" si="1">B2</f>
        <v>Q3-2007</v>
      </c>
      <c r="C13" s="7" t="str">
        <f t="shared" si="1"/>
        <v>Q3-2008</v>
      </c>
      <c r="D13" s="7" t="str">
        <f t="shared" si="1"/>
        <v>Q3-2009</v>
      </c>
      <c r="E13" s="7" t="str">
        <f t="shared" si="1"/>
        <v>Q3-2010</v>
      </c>
      <c r="F13" s="7" t="str">
        <f t="shared" si="1"/>
        <v>Q3-2011</v>
      </c>
      <c r="G13" s="7" t="str">
        <f t="shared" si="1"/>
        <v>Q3-2012</v>
      </c>
      <c r="H13" s="7" t="str">
        <f t="shared" si="1"/>
        <v>Q3-2013</v>
      </c>
      <c r="I13" s="7" t="str">
        <f t="shared" si="1"/>
        <v>Q3-2014</v>
      </c>
      <c r="J13" s="7" t="str">
        <f>J2</f>
        <v>Q3-2015</v>
      </c>
      <c r="K13" s="7" t="str">
        <f t="shared" si="1"/>
        <v>Q3-2016</v>
      </c>
      <c r="L13" s="7" t="str">
        <f t="shared" si="1"/>
        <v>Q3-2017</v>
      </c>
      <c r="M13" s="7" t="str">
        <f t="shared" si="1"/>
        <v>Q3-2018</v>
      </c>
      <c r="N13" s="8" t="str">
        <f t="shared" si="1"/>
        <v>2017 Chg</v>
      </c>
      <c r="O13" s="1"/>
      <c r="P13" s="1"/>
      <c r="Q13" s="44"/>
      <c r="R13" s="44"/>
      <c r="S13" s="44"/>
      <c r="T13" s="44"/>
      <c r="U13" s="44"/>
      <c r="V13" s="1"/>
    </row>
    <row r="14" spans="1:22" x14ac:dyDescent="0.35">
      <c r="A14" s="17" t="s">
        <v>16</v>
      </c>
      <c r="B14" s="72">
        <v>1.31099479403411E-2</v>
      </c>
      <c r="C14" s="72">
        <v>1.2548694328194689E-2</v>
      </c>
      <c r="D14" s="72">
        <v>8.4083000472770578E-3</v>
      </c>
      <c r="E14" s="72">
        <v>1.4631127083957272E-2</v>
      </c>
      <c r="F14" s="72">
        <v>1.4604324975993472E-2</v>
      </c>
      <c r="G14" s="72">
        <v>1.2980504696276214E-2</v>
      </c>
      <c r="H14" s="72">
        <v>1.4347399182593734E-2</v>
      </c>
      <c r="I14" s="72">
        <v>1.3456951004221328E-2</v>
      </c>
      <c r="J14" s="72">
        <v>1.3605027743729332E-2</v>
      </c>
      <c r="K14" s="72">
        <v>1.4716663815818124E-2</v>
      </c>
      <c r="L14" s="72">
        <v>1.1232694914389097E-2</v>
      </c>
      <c r="M14" s="72">
        <v>1.0810712803928412E-2</v>
      </c>
      <c r="N14" s="4">
        <f>M14-L14</f>
        <v>-4.219821104606853E-4</v>
      </c>
      <c r="O14" s="1"/>
      <c r="P14" s="1"/>
      <c r="Q14" s="44"/>
      <c r="R14" s="44"/>
      <c r="S14" s="44"/>
      <c r="T14" s="44"/>
      <c r="U14" s="44"/>
      <c r="V14" s="1"/>
    </row>
    <row r="15" spans="1:22" x14ac:dyDescent="0.35">
      <c r="A15" s="14" t="s">
        <v>17</v>
      </c>
      <c r="B15" s="72">
        <v>1.3978300220540496E-2</v>
      </c>
      <c r="C15" s="72">
        <v>1.2217387508178015E-2</v>
      </c>
      <c r="D15" s="72">
        <v>8.1660677682388379E-3</v>
      </c>
      <c r="E15" s="72">
        <v>1.3386576153871751E-2</v>
      </c>
      <c r="F15" s="72">
        <v>1.1643755365541608E-2</v>
      </c>
      <c r="G15" s="72">
        <v>1.1225279218477857E-2</v>
      </c>
      <c r="H15" s="72">
        <v>1.2592522824026741E-2</v>
      </c>
      <c r="I15" s="72">
        <v>1.0738878026827464E-2</v>
      </c>
      <c r="J15" s="72">
        <v>9.9246941676692894E-3</v>
      </c>
      <c r="K15" s="72">
        <v>1.0338254301975346E-2</v>
      </c>
      <c r="L15" s="72">
        <v>9.476579647347735E-3</v>
      </c>
      <c r="M15" s="72">
        <v>8.7809520849315929E-3</v>
      </c>
      <c r="N15" s="4">
        <f t="shared" ref="N15:N21" si="2">M15-L15</f>
        <v>-6.9562756241614218E-4</v>
      </c>
      <c r="O15" s="1"/>
      <c r="Q15" s="45"/>
      <c r="R15" s="45"/>
      <c r="S15" s="45"/>
      <c r="T15" s="45"/>
      <c r="U15" s="45"/>
    </row>
    <row r="16" spans="1:22" x14ac:dyDescent="0.35">
      <c r="A16" s="14" t="s">
        <v>18</v>
      </c>
      <c r="B16" s="72">
        <v>0.14723536299394399</v>
      </c>
      <c r="C16" s="72">
        <v>0.14761393306645393</v>
      </c>
      <c r="D16" s="72">
        <v>0.13173894376702935</v>
      </c>
      <c r="E16" s="72">
        <v>0.13083524674719643</v>
      </c>
      <c r="F16" s="72">
        <v>0.14102740089630655</v>
      </c>
      <c r="G16" s="72">
        <v>0.12651772256460397</v>
      </c>
      <c r="H16" s="72">
        <v>0.1210753282765752</v>
      </c>
      <c r="I16" s="72">
        <v>0.12095518702841246</v>
      </c>
      <c r="J16" s="72">
        <v>0.12019580003779359</v>
      </c>
      <c r="K16" s="72">
        <v>0.11785497666120291</v>
      </c>
      <c r="L16" s="72">
        <v>0.12411204564402425</v>
      </c>
      <c r="M16" s="72">
        <v>0.11407043316789135</v>
      </c>
      <c r="N16" s="4">
        <f t="shared" si="2"/>
        <v>-1.0041612476132902E-2</v>
      </c>
      <c r="O16" s="1"/>
      <c r="Q16" s="45"/>
      <c r="R16" s="45"/>
      <c r="S16" s="45"/>
      <c r="T16" s="45"/>
      <c r="U16" s="45"/>
    </row>
    <row r="17" spans="1:22" x14ac:dyDescent="0.35">
      <c r="A17" s="14" t="s">
        <v>19</v>
      </c>
      <c r="B17" s="72">
        <v>3.2727780221721396E-2</v>
      </c>
      <c r="C17" s="72">
        <v>3.164637960585253E-2</v>
      </c>
      <c r="D17" s="72">
        <v>2.0539960808487818E-2</v>
      </c>
      <c r="E17" s="72">
        <v>2.6510598648963428E-2</v>
      </c>
      <c r="F17" s="72">
        <v>3.3793841952386501E-2</v>
      </c>
      <c r="G17" s="72">
        <v>2.9102156936022805E-2</v>
      </c>
      <c r="H17" s="72">
        <v>2.848844657868738E-2</v>
      </c>
      <c r="I17" s="72">
        <v>3.1486146095717885E-2</v>
      </c>
      <c r="J17" s="72">
        <v>3.2238862576880384E-2</v>
      </c>
      <c r="K17" s="72">
        <v>3.071845423849346E-2</v>
      </c>
      <c r="L17" s="72">
        <v>3.2318101644160366E-2</v>
      </c>
      <c r="M17" s="72">
        <v>2.9767547658169458E-2</v>
      </c>
      <c r="N17" s="4">
        <f t="shared" si="2"/>
        <v>-2.5505539859909075E-3</v>
      </c>
      <c r="O17" s="1"/>
      <c r="Q17" s="45"/>
      <c r="R17" s="45"/>
      <c r="S17" s="45"/>
      <c r="T17" s="45"/>
      <c r="U17" s="45"/>
    </row>
    <row r="18" spans="1:22" x14ac:dyDescent="0.35">
      <c r="A18" s="14" t="s">
        <v>27</v>
      </c>
      <c r="B18" s="72">
        <v>3.8106001439039546E-3</v>
      </c>
      <c r="C18" s="72">
        <v>1.8927546667017508E-3</v>
      </c>
      <c r="D18" s="72">
        <v>6.6889520363381833E-4</v>
      </c>
      <c r="E18" s="72">
        <v>1.9233968919503511E-4</v>
      </c>
      <c r="F18" s="72"/>
      <c r="G18" s="72"/>
      <c r="H18" s="72"/>
      <c r="I18" s="72"/>
      <c r="J18" s="72"/>
      <c r="K18" s="72"/>
      <c r="L18" s="72"/>
      <c r="M18" s="72"/>
      <c r="N18" s="4"/>
      <c r="O18" s="1"/>
      <c r="Q18" s="45"/>
      <c r="R18" s="45"/>
      <c r="S18" s="45"/>
      <c r="T18" s="45"/>
      <c r="U18" s="45"/>
    </row>
    <row r="19" spans="1:22" x14ac:dyDescent="0.35">
      <c r="A19" s="14" t="s">
        <v>28</v>
      </c>
      <c r="B19" s="72">
        <v>2.4620068428794748E-2</v>
      </c>
      <c r="C19" s="72">
        <v>2.1814221793769278E-2</v>
      </c>
      <c r="D19" s="72">
        <v>1.9729067372314352E-2</v>
      </c>
      <c r="E19" s="72">
        <v>1.0648564107683605E-5</v>
      </c>
      <c r="F19" s="72"/>
      <c r="G19" s="72"/>
      <c r="H19" s="72"/>
      <c r="I19" s="72"/>
      <c r="J19" s="72"/>
      <c r="K19" s="72"/>
      <c r="L19" s="72"/>
      <c r="M19" s="72"/>
      <c r="N19" s="4"/>
      <c r="O19" s="1"/>
      <c r="Q19" s="45"/>
      <c r="R19" s="45"/>
      <c r="S19" s="45"/>
      <c r="T19" s="45"/>
      <c r="U19" s="45"/>
    </row>
    <row r="20" spans="1:22" x14ac:dyDescent="0.35">
      <c r="A20" s="19" t="s">
        <v>29</v>
      </c>
      <c r="B20" s="72">
        <v>1.5190919167601749E-2</v>
      </c>
      <c r="C20" s="72">
        <v>1.6899039927854052E-2</v>
      </c>
      <c r="D20" s="72">
        <v>5.8269392364504449E-3</v>
      </c>
      <c r="E20" s="72">
        <v>2.9283551296129913E-5</v>
      </c>
      <c r="F20" s="72"/>
      <c r="G20" s="72"/>
      <c r="H20" s="72"/>
      <c r="I20" s="72"/>
      <c r="J20" s="72"/>
      <c r="K20" s="72"/>
      <c r="L20" s="72"/>
      <c r="M20" s="72"/>
      <c r="N20" s="4"/>
      <c r="O20" s="1"/>
    </row>
    <row r="21" spans="1:22" x14ac:dyDescent="0.35">
      <c r="A21" s="15" t="s">
        <v>4</v>
      </c>
      <c r="B21" s="86">
        <f>SUM(B14:B20)</f>
        <v>0.25067297911684744</v>
      </c>
      <c r="C21" s="87">
        <f t="shared" ref="C21:M21" si="3">SUM(C14:C20)</f>
        <v>0.24463241089700422</v>
      </c>
      <c r="D21" s="87">
        <f t="shared" si="3"/>
        <v>0.19507817420343168</v>
      </c>
      <c r="E21" s="87">
        <f t="shared" si="3"/>
        <v>0.18559582043858777</v>
      </c>
      <c r="F21" s="87">
        <f t="shared" si="3"/>
        <v>0.20106932319022813</v>
      </c>
      <c r="G21" s="87">
        <f t="shared" si="3"/>
        <v>0.17982566341538087</v>
      </c>
      <c r="H21" s="87">
        <f t="shared" si="3"/>
        <v>0.17650369686188305</v>
      </c>
      <c r="I21" s="87">
        <f t="shared" si="3"/>
        <v>0.17663716215517911</v>
      </c>
      <c r="J21" s="87">
        <f>SUM(J14:J20)</f>
        <v>0.1759643845260726</v>
      </c>
      <c r="K21" s="87">
        <f t="shared" si="3"/>
        <v>0.17362834901748983</v>
      </c>
      <c r="L21" s="87">
        <f t="shared" si="3"/>
        <v>0.17713942184992143</v>
      </c>
      <c r="M21" s="87">
        <f t="shared" si="3"/>
        <v>0.16342964571492083</v>
      </c>
      <c r="N21" s="57">
        <f t="shared" si="2"/>
        <v>-1.3709776135000601E-2</v>
      </c>
      <c r="O21" s="1"/>
    </row>
    <row r="22" spans="1:22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P22" s="1"/>
      <c r="Q22" s="1"/>
      <c r="R22" s="1"/>
      <c r="S22" s="1"/>
      <c r="T22" s="1"/>
      <c r="U22" s="1"/>
    </row>
    <row r="23" spans="1:22" ht="18.5" x14ac:dyDescent="0.45">
      <c r="A23" s="3" t="s">
        <v>6</v>
      </c>
      <c r="B23" s="1" t="s">
        <v>69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2" t="s">
        <v>1</v>
      </c>
      <c r="Q23" s="46"/>
      <c r="R23" s="46"/>
      <c r="S23" s="46"/>
      <c r="T23" s="46"/>
      <c r="U23" s="46"/>
      <c r="V23" s="1"/>
    </row>
    <row r="24" spans="1:22" x14ac:dyDescent="0.35">
      <c r="A24" s="11"/>
      <c r="B24" s="7" t="str">
        <f t="shared" ref="B24:N24" si="4">B2</f>
        <v>Q3-2007</v>
      </c>
      <c r="C24" s="7" t="str">
        <f t="shared" si="4"/>
        <v>Q3-2008</v>
      </c>
      <c r="D24" s="7" t="str">
        <f t="shared" si="4"/>
        <v>Q3-2009</v>
      </c>
      <c r="E24" s="7" t="str">
        <f t="shared" si="4"/>
        <v>Q3-2010</v>
      </c>
      <c r="F24" s="7" t="str">
        <f t="shared" si="4"/>
        <v>Q3-2011</v>
      </c>
      <c r="G24" s="7" t="str">
        <f t="shared" si="4"/>
        <v>Q3-2012</v>
      </c>
      <c r="H24" s="7" t="str">
        <f t="shared" si="4"/>
        <v>Q3-2013</v>
      </c>
      <c r="I24" s="7" t="str">
        <f t="shared" si="4"/>
        <v>Q3-2014</v>
      </c>
      <c r="J24" s="7" t="str">
        <f>J2</f>
        <v>Q3-2015</v>
      </c>
      <c r="K24" s="7" t="str">
        <f t="shared" si="4"/>
        <v>Q3-2016</v>
      </c>
      <c r="L24" s="7" t="str">
        <f t="shared" si="4"/>
        <v>Q3-2017</v>
      </c>
      <c r="M24" s="7" t="str">
        <f t="shared" si="4"/>
        <v>Q3-2018</v>
      </c>
      <c r="N24" s="8" t="str">
        <f t="shared" si="4"/>
        <v>2017 Chg</v>
      </c>
      <c r="P24" s="11"/>
      <c r="Q24" s="42" t="str">
        <f>Q2</f>
        <v>Q3-2014</v>
      </c>
      <c r="R24" s="39" t="str">
        <f>R2</f>
        <v>Q3-2015</v>
      </c>
      <c r="S24" s="43" t="str">
        <f>S2</f>
        <v>Q3-2016</v>
      </c>
      <c r="T24" s="43" t="str">
        <f>T2</f>
        <v>Q3-2017</v>
      </c>
      <c r="U24" s="43" t="str">
        <f>U2</f>
        <v>Q3-2018</v>
      </c>
      <c r="V24" s="11" t="s">
        <v>2</v>
      </c>
    </row>
    <row r="25" spans="1:22" x14ac:dyDescent="0.35">
      <c r="A25" s="12" t="s">
        <v>33</v>
      </c>
      <c r="B25" s="61">
        <v>166963</v>
      </c>
      <c r="C25" s="61">
        <v>139182</v>
      </c>
      <c r="D25" s="61">
        <v>79439</v>
      </c>
      <c r="E25" s="61">
        <v>100933</v>
      </c>
      <c r="F25" s="61">
        <v>113651</v>
      </c>
      <c r="G25" s="61">
        <v>103692</v>
      </c>
      <c r="H25" s="61">
        <v>118189</v>
      </c>
      <c r="I25" s="61">
        <v>141474</v>
      </c>
      <c r="J25" s="61">
        <v>165082</v>
      </c>
      <c r="K25" s="61">
        <v>151904</v>
      </c>
      <c r="L25" s="61">
        <v>155650</v>
      </c>
      <c r="M25" s="61">
        <v>133300</v>
      </c>
      <c r="N25" s="4">
        <f>M25/L25-1</f>
        <v>-0.14359139094121431</v>
      </c>
      <c r="P25" s="32" t="s">
        <v>33</v>
      </c>
      <c r="Q25" s="73">
        <v>42036.978024230601</v>
      </c>
      <c r="R25" s="73">
        <v>44147.006166632338</v>
      </c>
      <c r="S25" s="73">
        <v>46650.747735411838</v>
      </c>
      <c r="T25" s="73">
        <v>44555.228628332799</v>
      </c>
      <c r="U25" s="45">
        <v>46803.019478133043</v>
      </c>
      <c r="V25" s="18">
        <f>U25/T25-1</f>
        <v>5.0449541366978101E-2</v>
      </c>
    </row>
    <row r="26" spans="1:22" x14ac:dyDescent="0.35">
      <c r="A26" s="12" t="s">
        <v>23</v>
      </c>
      <c r="B26" s="61">
        <v>28926</v>
      </c>
      <c r="C26" s="61">
        <v>14188</v>
      </c>
      <c r="D26" s="61">
        <v>30831</v>
      </c>
      <c r="E26" s="61">
        <v>32065</v>
      </c>
      <c r="F26" s="61">
        <v>49197</v>
      </c>
      <c r="G26" s="61">
        <v>55972</v>
      </c>
      <c r="H26" s="61">
        <v>59023</v>
      </c>
      <c r="I26" s="61">
        <v>63974</v>
      </c>
      <c r="J26" s="61">
        <v>68357</v>
      </c>
      <c r="K26" s="61">
        <v>52416</v>
      </c>
      <c r="L26" s="61">
        <v>79281</v>
      </c>
      <c r="M26" s="61">
        <v>78000</v>
      </c>
      <c r="N26" s="4">
        <f>M26/L26-1</f>
        <v>-1.6157717485904555E-2</v>
      </c>
      <c r="P26" s="32" t="s">
        <v>23</v>
      </c>
      <c r="Q26" s="73">
        <v>27874.814815393755</v>
      </c>
      <c r="R26" s="73">
        <v>27850.915721871937</v>
      </c>
      <c r="S26" s="73">
        <v>29272.316735347984</v>
      </c>
      <c r="T26" s="73">
        <v>29861.971720841058</v>
      </c>
      <c r="U26" s="73">
        <v>29933.245750762682</v>
      </c>
      <c r="V26" s="67">
        <f>U26/T26-1</f>
        <v>2.3867824465146903E-3</v>
      </c>
    </row>
    <row r="27" spans="1:22" x14ac:dyDescent="0.35">
      <c r="A27" s="12" t="s">
        <v>34</v>
      </c>
      <c r="B27" s="71">
        <v>57911</v>
      </c>
      <c r="C27" s="71">
        <v>50637</v>
      </c>
      <c r="D27" s="71">
        <v>29366</v>
      </c>
      <c r="E27" s="71">
        <v>34627</v>
      </c>
      <c r="F27" s="61">
        <v>39744</v>
      </c>
      <c r="G27" s="61">
        <v>39236</v>
      </c>
      <c r="H27" s="61">
        <v>48037</v>
      </c>
      <c r="I27" s="61">
        <v>54098</v>
      </c>
      <c r="J27" s="61">
        <v>60803</v>
      </c>
      <c r="K27" s="61">
        <v>57974</v>
      </c>
      <c r="L27" s="61">
        <v>55323</v>
      </c>
      <c r="M27" s="61">
        <v>51350</v>
      </c>
      <c r="N27" s="4">
        <f>M27/L27-1</f>
        <v>-7.1814615982502716E-2</v>
      </c>
      <c r="P27" s="32" t="s">
        <v>34</v>
      </c>
      <c r="Q27" s="73">
        <v>45161.521775296686</v>
      </c>
      <c r="R27" s="73">
        <v>49187.105225071129</v>
      </c>
      <c r="S27" s="73">
        <v>51073.055921620034</v>
      </c>
      <c r="T27" s="73">
        <v>50260.630840699167</v>
      </c>
      <c r="U27" s="73">
        <v>52887.678243264287</v>
      </c>
      <c r="V27" s="67">
        <f>U27/T27-1</f>
        <v>5.2268492428826363E-2</v>
      </c>
    </row>
    <row r="28" spans="1:22" x14ac:dyDescent="0.35">
      <c r="A28" s="12" t="s">
        <v>59</v>
      </c>
      <c r="B28" s="61">
        <v>17914</v>
      </c>
      <c r="C28" s="61">
        <v>12493</v>
      </c>
      <c r="D28" s="61">
        <v>10658</v>
      </c>
      <c r="E28" s="61">
        <v>6765</v>
      </c>
      <c r="F28" s="61">
        <v>7871</v>
      </c>
      <c r="G28" s="61">
        <v>11151</v>
      </c>
      <c r="H28" s="61">
        <v>341</v>
      </c>
      <c r="I28" s="61">
        <v>36</v>
      </c>
      <c r="J28" s="61">
        <v>21657</v>
      </c>
      <c r="K28" s="61">
        <v>28820</v>
      </c>
      <c r="L28" s="61">
        <v>32733</v>
      </c>
      <c r="M28" s="61">
        <v>34950</v>
      </c>
      <c r="N28" s="4">
        <f>M28/L28-1</f>
        <v>6.7729813949225504E-2</v>
      </c>
      <c r="P28" s="32" t="s">
        <v>59</v>
      </c>
      <c r="Q28" s="73">
        <v>34213</v>
      </c>
      <c r="R28" s="73">
        <v>31939.793554047192</v>
      </c>
      <c r="S28" s="73">
        <v>32632.03501040944</v>
      </c>
      <c r="T28" s="73">
        <v>33222.581401032599</v>
      </c>
      <c r="U28" s="73">
        <v>34721.583759974834</v>
      </c>
      <c r="V28" s="67">
        <f>U28/T28-1</f>
        <v>4.5119984532437485E-2</v>
      </c>
    </row>
    <row r="29" spans="1:22" x14ac:dyDescent="0.35">
      <c r="A29" s="13" t="s">
        <v>60</v>
      </c>
      <c r="B29" s="62"/>
      <c r="C29" s="62">
        <v>226</v>
      </c>
      <c r="D29" s="62">
        <v>25018</v>
      </c>
      <c r="E29" s="62">
        <v>25741</v>
      </c>
      <c r="F29" s="62">
        <v>33437</v>
      </c>
      <c r="G29" s="62">
        <v>18176</v>
      </c>
      <c r="H29" s="62">
        <v>22117</v>
      </c>
      <c r="I29" s="62">
        <v>27507</v>
      </c>
      <c r="J29" s="62">
        <v>31533</v>
      </c>
      <c r="K29" s="62">
        <v>31510</v>
      </c>
      <c r="L29" s="62">
        <v>31906</v>
      </c>
      <c r="M29" s="62">
        <v>32900</v>
      </c>
      <c r="N29" s="5">
        <f>M29/L29-1</f>
        <v>3.115401491882408E-2</v>
      </c>
      <c r="P29" s="33" t="s">
        <v>60</v>
      </c>
      <c r="Q29" s="74">
        <v>36574.927436652491</v>
      </c>
      <c r="R29" s="74">
        <v>36697.933022547804</v>
      </c>
      <c r="S29" s="74">
        <v>37596.029006664554</v>
      </c>
      <c r="T29" s="74">
        <v>37206.703504043129</v>
      </c>
      <c r="U29" s="74">
        <v>40968.447672298527</v>
      </c>
      <c r="V29" s="68">
        <f>U29/T29-1</f>
        <v>0.10110393595731004</v>
      </c>
    </row>
    <row r="31" spans="1:22" ht="18.5" x14ac:dyDescent="0.45">
      <c r="A31" s="3" t="s">
        <v>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Q31" s="54"/>
      <c r="R31" s="54"/>
      <c r="S31" s="52"/>
      <c r="T31" s="52"/>
      <c r="U31" s="54"/>
    </row>
    <row r="32" spans="1:22" x14ac:dyDescent="0.35">
      <c r="A32" s="20"/>
      <c r="B32" s="20" t="str">
        <f t="shared" ref="B32:N32" si="5">B2</f>
        <v>Q3-2007</v>
      </c>
      <c r="C32" s="21" t="str">
        <f t="shared" si="5"/>
        <v>Q3-2008</v>
      </c>
      <c r="D32" s="21" t="str">
        <f t="shared" si="5"/>
        <v>Q3-2009</v>
      </c>
      <c r="E32" s="21" t="str">
        <f t="shared" si="5"/>
        <v>Q3-2010</v>
      </c>
      <c r="F32" s="21" t="str">
        <f t="shared" si="5"/>
        <v>Q3-2011</v>
      </c>
      <c r="G32" s="21" t="str">
        <f t="shared" si="5"/>
        <v>Q3-2012</v>
      </c>
      <c r="H32" s="21" t="str">
        <f t="shared" si="5"/>
        <v>Q3-2013</v>
      </c>
      <c r="I32" s="21" t="str">
        <f t="shared" si="5"/>
        <v>Q3-2014</v>
      </c>
      <c r="J32" s="21" t="str">
        <f>J2</f>
        <v>Q3-2015</v>
      </c>
      <c r="K32" s="21" t="str">
        <f t="shared" si="5"/>
        <v>Q3-2016</v>
      </c>
      <c r="L32" s="21" t="str">
        <f t="shared" si="5"/>
        <v>Q3-2017</v>
      </c>
      <c r="M32" s="21" t="str">
        <f t="shared" si="5"/>
        <v>Q3-2018</v>
      </c>
      <c r="N32" s="8" t="str">
        <f t="shared" si="5"/>
        <v>2017 Chg</v>
      </c>
      <c r="P32" s="93"/>
      <c r="Q32" s="45"/>
      <c r="R32" s="45"/>
      <c r="S32" s="45"/>
      <c r="T32" s="45"/>
      <c r="U32" s="45"/>
    </row>
    <row r="33" spans="1:21" x14ac:dyDescent="0.35">
      <c r="A33" s="17" t="s">
        <v>16</v>
      </c>
      <c r="B33" s="80">
        <v>2689.9402032308494</v>
      </c>
      <c r="C33" s="75">
        <v>2666.3616889460768</v>
      </c>
      <c r="D33" s="75">
        <v>3783.234681713423</v>
      </c>
      <c r="E33" s="75">
        <v>2910.4639510553129</v>
      </c>
      <c r="F33" s="75">
        <v>3323.068289850085</v>
      </c>
      <c r="G33" s="75">
        <v>3835.9958992010879</v>
      </c>
      <c r="H33" s="75">
        <v>4498.6140366357249</v>
      </c>
      <c r="I33" s="75">
        <v>6051.3029044194654</v>
      </c>
      <c r="J33" s="75">
        <v>6520.1135427352519</v>
      </c>
      <c r="K33" s="75">
        <v>6591.2117754728497</v>
      </c>
      <c r="L33" s="75">
        <v>6212.8220099365835</v>
      </c>
      <c r="M33" s="75">
        <v>5513.5682080547149</v>
      </c>
      <c r="N33" s="4">
        <f>M33/L33-1</f>
        <v>-0.11255011020169337</v>
      </c>
      <c r="P33" s="93"/>
      <c r="Q33" s="45"/>
      <c r="R33" s="45"/>
      <c r="S33" s="45"/>
      <c r="T33" s="45"/>
      <c r="U33" s="45"/>
    </row>
    <row r="34" spans="1:21" x14ac:dyDescent="0.35">
      <c r="A34" s="14" t="s">
        <v>17</v>
      </c>
      <c r="B34" s="81">
        <v>6565.0744445026266</v>
      </c>
      <c r="C34" s="73">
        <v>5208.4899287794615</v>
      </c>
      <c r="D34" s="73">
        <v>6639.8591710650135</v>
      </c>
      <c r="E34" s="73">
        <v>5041.5438251963806</v>
      </c>
      <c r="F34" s="73">
        <v>4564.2415560591344</v>
      </c>
      <c r="G34" s="73">
        <v>5716.6768058968055</v>
      </c>
      <c r="H34" s="73">
        <v>6377.2512315270933</v>
      </c>
      <c r="I34" s="73">
        <v>7222.192541557305</v>
      </c>
      <c r="J34" s="73">
        <v>6815.7878124999997</v>
      </c>
      <c r="K34" s="73">
        <v>7209.8099446314191</v>
      </c>
      <c r="L34" s="73">
        <v>8502.0726306465895</v>
      </c>
      <c r="M34" s="73">
        <v>9718.505457080797</v>
      </c>
      <c r="N34" s="4">
        <f t="shared" ref="N34:N40" si="6">M34/L34-1</f>
        <v>0.14307485707066903</v>
      </c>
      <c r="P34" s="93"/>
      <c r="Q34" s="45"/>
      <c r="R34" s="45"/>
      <c r="S34" s="45"/>
      <c r="T34" s="45"/>
      <c r="U34" s="45"/>
    </row>
    <row r="35" spans="1:21" x14ac:dyDescent="0.35">
      <c r="A35" s="14" t="s">
        <v>18</v>
      </c>
      <c r="B35" s="81">
        <v>2511.2911936949627</v>
      </c>
      <c r="C35" s="73">
        <v>3335.3716551542529</v>
      </c>
      <c r="D35" s="73">
        <v>2846.2354207773897</v>
      </c>
      <c r="E35" s="73">
        <v>2910.0258410419842</v>
      </c>
      <c r="F35" s="73">
        <v>2589.5567529678792</v>
      </c>
      <c r="G35" s="73">
        <v>2371.5353907930967</v>
      </c>
      <c r="H35" s="73">
        <v>3020.4009577682746</v>
      </c>
      <c r="I35" s="73">
        <v>3057.5448424920091</v>
      </c>
      <c r="J35" s="73">
        <v>3663.0828272477115</v>
      </c>
      <c r="K35" s="73">
        <v>3985.7497009546596</v>
      </c>
      <c r="L35" s="73">
        <v>4536.6197666952639</v>
      </c>
      <c r="M35" s="73">
        <v>4293.29492708</v>
      </c>
      <c r="N35" s="4">
        <f t="shared" si="6"/>
        <v>-5.3635713841743371E-2</v>
      </c>
      <c r="P35" s="93"/>
      <c r="Q35" s="45"/>
      <c r="R35" s="45"/>
      <c r="S35" s="45"/>
      <c r="T35" s="45"/>
      <c r="U35" s="45"/>
    </row>
    <row r="36" spans="1:21" x14ac:dyDescent="0.35">
      <c r="A36" s="14" t="s">
        <v>19</v>
      </c>
      <c r="B36" s="81">
        <v>3533.7026025630512</v>
      </c>
      <c r="C36" s="73">
        <v>4979.4400109603539</v>
      </c>
      <c r="D36" s="73">
        <v>4487.2381905133707</v>
      </c>
      <c r="E36" s="73">
        <v>3804.7965306019983</v>
      </c>
      <c r="F36" s="73">
        <v>3770.548404487698</v>
      </c>
      <c r="G36" s="73">
        <v>3593.4509794630249</v>
      </c>
      <c r="H36" s="73">
        <v>3659.5407716167333</v>
      </c>
      <c r="I36" s="73">
        <v>3918.6261618798953</v>
      </c>
      <c r="J36" s="73">
        <v>3901.7121064277176</v>
      </c>
      <c r="K36" s="73">
        <v>4356.7439584931853</v>
      </c>
      <c r="L36" s="73">
        <v>4545.5536119164108</v>
      </c>
      <c r="M36" s="73">
        <v>4485.4968951960573</v>
      </c>
      <c r="N36" s="4">
        <f t="shared" si="6"/>
        <v>-1.3212189723802115E-2</v>
      </c>
      <c r="P36" s="93"/>
      <c r="Q36" s="45"/>
      <c r="R36" s="45"/>
      <c r="S36" s="45"/>
      <c r="T36" s="45"/>
      <c r="U36" s="45"/>
    </row>
    <row r="37" spans="1:21" x14ac:dyDescent="0.35">
      <c r="A37" s="14" t="s">
        <v>27</v>
      </c>
      <c r="B37" s="81">
        <v>5447.5372476360844</v>
      </c>
      <c r="C37" s="73">
        <v>8592.8453038674033</v>
      </c>
      <c r="D37" s="73">
        <v>5358.4210789210792</v>
      </c>
      <c r="E37" s="73">
        <v>5022.0795847750869</v>
      </c>
      <c r="F37" s="73"/>
      <c r="G37" s="73"/>
      <c r="H37" s="73"/>
      <c r="I37" s="73"/>
      <c r="J37" s="73"/>
      <c r="K37" s="73"/>
      <c r="L37" s="59"/>
      <c r="M37" s="59"/>
      <c r="N37" s="4"/>
    </row>
    <row r="38" spans="1:21" x14ac:dyDescent="0.35">
      <c r="A38" s="14" t="s">
        <v>28</v>
      </c>
      <c r="B38" s="81">
        <v>2762.8737693250564</v>
      </c>
      <c r="C38" s="73">
        <v>1726.7110919209365</v>
      </c>
      <c r="D38" s="73">
        <v>3785.4182533637977</v>
      </c>
      <c r="E38" s="73">
        <v>3000</v>
      </c>
      <c r="F38" s="73"/>
      <c r="G38" s="73"/>
      <c r="H38" s="73"/>
      <c r="I38" s="73"/>
      <c r="J38" s="73"/>
      <c r="K38" s="73"/>
      <c r="L38" s="59"/>
      <c r="M38" s="59"/>
      <c r="N38" s="4"/>
    </row>
    <row r="39" spans="1:21" x14ac:dyDescent="0.35">
      <c r="A39" s="19" t="s">
        <v>29</v>
      </c>
      <c r="B39" s="82">
        <v>2737.4160710557171</v>
      </c>
      <c r="C39" s="74">
        <v>2323.5460046712437</v>
      </c>
      <c r="D39" s="74">
        <v>2899.8739678899083</v>
      </c>
      <c r="E39" s="74">
        <v>4000</v>
      </c>
      <c r="F39" s="74"/>
      <c r="G39" s="74"/>
      <c r="H39" s="74"/>
      <c r="I39" s="74"/>
      <c r="J39" s="74"/>
      <c r="K39" s="74"/>
      <c r="L39" s="60"/>
      <c r="M39" s="60"/>
      <c r="N39" s="5"/>
    </row>
    <row r="40" spans="1:21" x14ac:dyDescent="0.35">
      <c r="A40" s="15" t="s">
        <v>3</v>
      </c>
      <c r="B40" s="25">
        <v>2963.2195164248237</v>
      </c>
      <c r="C40" s="26">
        <v>3434.6175761044437</v>
      </c>
      <c r="D40" s="26">
        <v>3323.4073616688684</v>
      </c>
      <c r="E40" s="26">
        <v>3193.9770234618463</v>
      </c>
      <c r="F40" s="26">
        <v>2955.6764159779241</v>
      </c>
      <c r="G40" s="26">
        <v>2883.8091140824722</v>
      </c>
      <c r="H40" s="26">
        <v>3483.2118150142087</v>
      </c>
      <c r="I40" s="26">
        <v>3692.3072564559452</v>
      </c>
      <c r="J40" s="26">
        <v>4105.5175374102046</v>
      </c>
      <c r="K40" s="26">
        <v>4464.1925054424246</v>
      </c>
      <c r="L40" s="26">
        <v>4856.6836047840397</v>
      </c>
      <c r="M40" s="26">
        <f>SUMPRODUCT(M3:M6,M33:M36)/M10</f>
        <v>4700.5155304918635</v>
      </c>
      <c r="N40" s="16">
        <f t="shared" si="6"/>
        <v>-3.2155290935226621E-2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0" sqref="P10"/>
    </sheetView>
  </sheetViews>
  <sheetFormatPr defaultRowHeight="14.5" x14ac:dyDescent="0.35"/>
  <cols>
    <col min="1" max="1" width="19.90625" bestFit="1" customWidth="1"/>
    <col min="2" max="9" width="12.54296875" bestFit="1" customWidth="1"/>
    <col min="10" max="10" width="12.54296875" customWidth="1"/>
    <col min="11" max="12" width="12.54296875" bestFit="1" customWidth="1"/>
    <col min="13" max="13" width="12.54296875" customWidth="1"/>
    <col min="16" max="16" width="22.36328125" bestFit="1" customWidth="1"/>
    <col min="17" max="17" width="12.54296875" bestFit="1" customWidth="1"/>
    <col min="18" max="18" width="12.54296875" customWidth="1"/>
    <col min="19" max="20" width="12.54296875" bestFit="1" customWidth="1"/>
    <col min="21" max="21" width="12.54296875" customWidth="1"/>
    <col min="22" max="22" width="8.453125" bestFit="1" customWidth="1"/>
  </cols>
  <sheetData>
    <row r="1" spans="1:22" ht="18.5" x14ac:dyDescent="0.4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7"/>
      <c r="O1" s="1"/>
      <c r="P1" s="2" t="s">
        <v>1</v>
      </c>
      <c r="Q1" s="1"/>
      <c r="R1" s="1"/>
      <c r="S1" s="1"/>
      <c r="T1" s="1"/>
      <c r="U1" s="1"/>
      <c r="V1" s="1"/>
    </row>
    <row r="2" spans="1:22" x14ac:dyDescent="0.35">
      <c r="A2" s="11"/>
      <c r="B2" s="55" t="s">
        <v>46</v>
      </c>
      <c r="C2" s="55" t="s">
        <v>47</v>
      </c>
      <c r="D2" s="55" t="s">
        <v>48</v>
      </c>
      <c r="E2" s="55" t="s">
        <v>49</v>
      </c>
      <c r="F2" s="55" t="s">
        <v>50</v>
      </c>
      <c r="G2" s="55" t="s">
        <v>51</v>
      </c>
      <c r="H2" s="55" t="s">
        <v>52</v>
      </c>
      <c r="I2" s="55" t="s">
        <v>53</v>
      </c>
      <c r="J2" s="55" t="s">
        <v>54</v>
      </c>
      <c r="K2" s="55" t="s">
        <v>55</v>
      </c>
      <c r="L2" s="55" t="s">
        <v>45</v>
      </c>
      <c r="M2" s="55" t="s">
        <v>56</v>
      </c>
      <c r="N2" s="30" t="s">
        <v>44</v>
      </c>
      <c r="O2" s="1"/>
      <c r="P2" s="11"/>
      <c r="Q2" s="42" t="str">
        <f>I2</f>
        <v>Q3-2014</v>
      </c>
      <c r="R2" s="43" t="str">
        <f>J2</f>
        <v>Q3-2015</v>
      </c>
      <c r="S2" s="43" t="str">
        <f>K2</f>
        <v>Q3-2016</v>
      </c>
      <c r="T2" s="43" t="str">
        <f>L2</f>
        <v>Q3-2017</v>
      </c>
      <c r="U2" s="43" t="str">
        <f>M2</f>
        <v>Q3-2018</v>
      </c>
      <c r="V2" s="11" t="s">
        <v>2</v>
      </c>
    </row>
    <row r="3" spans="1:22" x14ac:dyDescent="0.35">
      <c r="A3" s="32" t="s">
        <v>36</v>
      </c>
      <c r="B3" s="61">
        <v>83473</v>
      </c>
      <c r="C3" s="61">
        <v>67508</v>
      </c>
      <c r="D3" s="61">
        <v>59348</v>
      </c>
      <c r="E3" s="61">
        <v>55008</v>
      </c>
      <c r="F3" s="61">
        <v>47622</v>
      </c>
      <c r="G3" s="61">
        <v>62858</v>
      </c>
      <c r="H3" s="61">
        <v>72345</v>
      </c>
      <c r="I3" s="61">
        <v>81994</v>
      </c>
      <c r="J3" s="61">
        <v>88597</v>
      </c>
      <c r="K3" s="61">
        <v>84629</v>
      </c>
      <c r="L3" s="61">
        <v>85899</v>
      </c>
      <c r="M3" s="61">
        <v>78622</v>
      </c>
      <c r="N3" s="4">
        <f>M3/L3-1</f>
        <v>-8.4715770847157756E-2</v>
      </c>
      <c r="O3" s="1"/>
      <c r="P3" s="32" t="s">
        <v>36</v>
      </c>
      <c r="Q3" s="73">
        <v>46337.512927775206</v>
      </c>
      <c r="R3" s="73">
        <v>45760.021095522425</v>
      </c>
      <c r="S3" s="73">
        <v>46980.359746658949</v>
      </c>
      <c r="T3" s="73">
        <v>48246.159955296338</v>
      </c>
      <c r="U3" s="73">
        <v>49231.515301060768</v>
      </c>
      <c r="V3" s="4">
        <f>U3/T3-1</f>
        <v>2.0423497884130892E-2</v>
      </c>
    </row>
    <row r="4" spans="1:22" x14ac:dyDescent="0.35">
      <c r="A4" s="32" t="s">
        <v>37</v>
      </c>
      <c r="B4" s="61">
        <v>39652</v>
      </c>
      <c r="C4" s="61">
        <v>31885</v>
      </c>
      <c r="D4" s="61">
        <v>21164</v>
      </c>
      <c r="E4" s="61">
        <v>12227</v>
      </c>
      <c r="F4" s="61">
        <v>10986</v>
      </c>
      <c r="G4" s="61">
        <v>21369</v>
      </c>
      <c r="H4" s="61">
        <v>19090</v>
      </c>
      <c r="I4" s="61">
        <v>15467</v>
      </c>
      <c r="J4" s="61">
        <v>14270</v>
      </c>
      <c r="K4" s="61">
        <v>12790</v>
      </c>
      <c r="L4" s="61">
        <v>23</v>
      </c>
      <c r="M4" s="61">
        <v>0</v>
      </c>
      <c r="N4" s="4">
        <f>M4/L4-1</f>
        <v>-1</v>
      </c>
      <c r="O4" s="1"/>
      <c r="P4" s="32" t="s">
        <v>37</v>
      </c>
      <c r="Q4" s="73">
        <v>21102.166095558285</v>
      </c>
      <c r="R4" s="73">
        <v>20884.882761037141</v>
      </c>
      <c r="S4" s="73">
        <v>19320.725097732604</v>
      </c>
      <c r="T4" s="73"/>
      <c r="U4" s="73"/>
      <c r="V4" s="4"/>
    </row>
    <row r="5" spans="1:22" x14ac:dyDescent="0.35">
      <c r="A5" s="33" t="s">
        <v>38</v>
      </c>
      <c r="B5" s="62">
        <v>546466</v>
      </c>
      <c r="C5" s="62">
        <v>453824</v>
      </c>
      <c r="D5" s="62">
        <v>440233</v>
      </c>
      <c r="E5" s="62">
        <v>397539</v>
      </c>
      <c r="F5" s="62">
        <v>323112</v>
      </c>
      <c r="G5" s="62">
        <v>441101</v>
      </c>
      <c r="H5" s="62">
        <v>497953</v>
      </c>
      <c r="I5" s="62">
        <v>531720</v>
      </c>
      <c r="J5" s="62">
        <v>533094</v>
      </c>
      <c r="K5" s="62">
        <v>527199</v>
      </c>
      <c r="L5" s="62">
        <v>590392</v>
      </c>
      <c r="M5" s="62">
        <v>556301</v>
      </c>
      <c r="N5" s="5">
        <f>M5/L5-1</f>
        <v>-5.7742991097440299E-2</v>
      </c>
      <c r="O5" s="1"/>
      <c r="P5" s="33" t="s">
        <v>38</v>
      </c>
      <c r="Q5" s="74">
        <v>27662.242650267057</v>
      </c>
      <c r="R5" s="74">
        <v>28045.484820688285</v>
      </c>
      <c r="S5" s="74">
        <v>29160.284585137681</v>
      </c>
      <c r="T5" s="74">
        <v>29332.393604588138</v>
      </c>
      <c r="U5" s="74">
        <v>30535.784956345575</v>
      </c>
      <c r="V5" s="5">
        <f>U5/T5-1</f>
        <v>4.1026019491610999E-2</v>
      </c>
    </row>
    <row r="6" spans="1:22" x14ac:dyDescent="0.35">
      <c r="A6" s="36" t="s">
        <v>4</v>
      </c>
      <c r="B6" s="22">
        <f>SUM(B3:B5)</f>
        <v>669591</v>
      </c>
      <c r="C6" s="22">
        <f t="shared" ref="C6:M6" si="0">SUM(C3:C5)</f>
        <v>553217</v>
      </c>
      <c r="D6" s="22">
        <f t="shared" si="0"/>
        <v>520745</v>
      </c>
      <c r="E6" s="22">
        <f t="shared" si="0"/>
        <v>464774</v>
      </c>
      <c r="F6" s="22">
        <f t="shared" si="0"/>
        <v>381720</v>
      </c>
      <c r="G6" s="22">
        <f t="shared" si="0"/>
        <v>525328</v>
      </c>
      <c r="H6" s="22">
        <f t="shared" si="0"/>
        <v>589388</v>
      </c>
      <c r="I6" s="22">
        <f t="shared" si="0"/>
        <v>629181</v>
      </c>
      <c r="J6" s="22">
        <f>SUM(J3:J5)</f>
        <v>635961</v>
      </c>
      <c r="K6" s="22">
        <f t="shared" si="0"/>
        <v>624618</v>
      </c>
      <c r="L6" s="22">
        <f t="shared" si="0"/>
        <v>676314</v>
      </c>
      <c r="M6" s="22">
        <f t="shared" si="0"/>
        <v>634923</v>
      </c>
      <c r="N6" s="16">
        <f>M6/L6-1</f>
        <v>-6.1200862321347804E-2</v>
      </c>
      <c r="O6" s="1"/>
      <c r="P6" s="36" t="s">
        <v>3</v>
      </c>
      <c r="Q6" s="26">
        <v>30542.520178718347</v>
      </c>
      <c r="R6" s="26">
        <v>30907.454541655741</v>
      </c>
      <c r="S6" s="26">
        <v>31979.847790861259</v>
      </c>
      <c r="T6" s="26">
        <v>32350.854826896131</v>
      </c>
      <c r="U6" s="26">
        <v>32850.862077763762</v>
      </c>
      <c r="V6" s="16">
        <f>U6/T6-1</f>
        <v>1.5455766270878524E-2</v>
      </c>
    </row>
    <row r="7" spans="1:22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8.5" x14ac:dyDescent="0.45">
      <c r="A8" s="3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7"/>
      <c r="O8" s="1"/>
      <c r="P8" s="1"/>
      <c r="Q8" s="44"/>
      <c r="R8" s="44"/>
      <c r="S8" s="44"/>
      <c r="T8" s="44"/>
      <c r="U8" s="44"/>
      <c r="V8" s="1"/>
    </row>
    <row r="9" spans="1:22" x14ac:dyDescent="0.35">
      <c r="A9" s="11"/>
      <c r="B9" s="34" t="str">
        <f t="shared" ref="B9:K9" si="1">B2</f>
        <v>Q3-2007</v>
      </c>
      <c r="C9" s="34" t="str">
        <f t="shared" si="1"/>
        <v>Q3-2008</v>
      </c>
      <c r="D9" s="34" t="str">
        <f t="shared" si="1"/>
        <v>Q3-2009</v>
      </c>
      <c r="E9" s="34" t="str">
        <f t="shared" si="1"/>
        <v>Q3-2010</v>
      </c>
      <c r="F9" s="34" t="str">
        <f t="shared" si="1"/>
        <v>Q3-2011</v>
      </c>
      <c r="G9" s="34" t="str">
        <f t="shared" si="1"/>
        <v>Q3-2012</v>
      </c>
      <c r="H9" s="34" t="str">
        <f t="shared" si="1"/>
        <v>Q3-2013</v>
      </c>
      <c r="I9" s="34" t="str">
        <f t="shared" si="1"/>
        <v>Q3-2014</v>
      </c>
      <c r="J9" s="34" t="str">
        <f>J2</f>
        <v>Q3-2015</v>
      </c>
      <c r="K9" s="34" t="str">
        <f t="shared" si="1"/>
        <v>Q3-2016</v>
      </c>
      <c r="L9" s="34" t="str">
        <f>L2</f>
        <v>Q3-2017</v>
      </c>
      <c r="M9" s="34" t="str">
        <f>M2</f>
        <v>Q3-2018</v>
      </c>
      <c r="N9" s="30" t="str">
        <f>N2</f>
        <v>2017 Chg</v>
      </c>
      <c r="O9" s="1"/>
      <c r="P9" s="1"/>
      <c r="Q9" s="45"/>
      <c r="R9" s="45"/>
      <c r="S9" s="45"/>
      <c r="T9" s="45"/>
      <c r="U9" s="45"/>
      <c r="V9" s="1"/>
    </row>
    <row r="10" spans="1:22" x14ac:dyDescent="0.35">
      <c r="A10" s="32" t="s">
        <v>36</v>
      </c>
      <c r="B10" s="72">
        <v>2.0366386593167807E-2</v>
      </c>
      <c r="C10" s="72">
        <v>2.0185794950979746E-2</v>
      </c>
      <c r="D10" s="72">
        <v>1.9828967305324598E-2</v>
      </c>
      <c r="E10" s="72">
        <v>1.8304881701108115E-2</v>
      </c>
      <c r="F10" s="72">
        <v>1.4958965091664575E-2</v>
      </c>
      <c r="G10" s="72">
        <v>1.7336574965972511E-2</v>
      </c>
      <c r="H10" s="72">
        <v>1.8317202447053677E-2</v>
      </c>
      <c r="I10" s="72">
        <v>1.9259045602180471E-2</v>
      </c>
      <c r="J10" s="72">
        <v>1.9627190383325804E-2</v>
      </c>
      <c r="K10" s="72">
        <v>1.8997201678902866E-2</v>
      </c>
      <c r="L10" s="72">
        <v>1.9486958445108636E-2</v>
      </c>
      <c r="M10" s="72">
        <v>1.8513207337467263E-2</v>
      </c>
      <c r="N10" s="4">
        <f>M10-L10</f>
        <v>-9.7375110764137338E-4</v>
      </c>
      <c r="O10" s="1"/>
      <c r="P10" s="1"/>
      <c r="Q10" s="45"/>
      <c r="R10" s="45"/>
      <c r="S10" s="45"/>
      <c r="T10" s="45"/>
      <c r="U10" s="45"/>
      <c r="V10" s="1"/>
    </row>
    <row r="11" spans="1:22" x14ac:dyDescent="0.35">
      <c r="A11" s="32" t="s">
        <v>37</v>
      </c>
      <c r="B11" s="72">
        <v>9.6746009031937266E-3</v>
      </c>
      <c r="C11" s="72">
        <v>9.5340414767433376E-3</v>
      </c>
      <c r="D11" s="72">
        <v>7.071177866986079E-3</v>
      </c>
      <c r="E11" s="72">
        <v>4.0687497920202324E-3</v>
      </c>
      <c r="F11" s="72">
        <v>3.4509090440768349E-3</v>
      </c>
      <c r="G11" s="72">
        <v>5.8936852977801799E-3</v>
      </c>
      <c r="H11" s="72">
        <v>4.8334424592474208E-3</v>
      </c>
      <c r="I11" s="72">
        <v>3.6329445853224059E-3</v>
      </c>
      <c r="J11" s="72">
        <v>3.1612809324250172E-3</v>
      </c>
      <c r="K11" s="72">
        <v>2.8710514064111321E-3</v>
      </c>
      <c r="L11" s="72">
        <v>5.2177562513824219E-6</v>
      </c>
      <c r="M11" s="72">
        <v>5.2177562513824219E-6</v>
      </c>
      <c r="N11" s="67">
        <f>M11-L11</f>
        <v>0</v>
      </c>
      <c r="O11" s="1"/>
      <c r="P11" s="1"/>
      <c r="Q11" s="44"/>
      <c r="R11" s="44"/>
      <c r="S11" s="44"/>
      <c r="T11" s="44"/>
      <c r="U11" s="44"/>
      <c r="V11" s="1"/>
    </row>
    <row r="12" spans="1:22" x14ac:dyDescent="0.35">
      <c r="A12" s="33" t="s">
        <v>38</v>
      </c>
      <c r="B12" s="72">
        <v>0.13333099105126256</v>
      </c>
      <c r="C12" s="72">
        <v>0.13569944610762327</v>
      </c>
      <c r="D12" s="72">
        <v>0.147087783307356</v>
      </c>
      <c r="E12" s="72">
        <v>0.1322881102126385</v>
      </c>
      <c r="F12" s="72">
        <v>0.10149555097849575</v>
      </c>
      <c r="G12" s="72">
        <v>0.12165803165970028</v>
      </c>
      <c r="H12" s="72">
        <v>0.12607790324303986</v>
      </c>
      <c r="I12" s="72">
        <v>0.12489230587105642</v>
      </c>
      <c r="J12" s="72">
        <v>0.11809810072811366</v>
      </c>
      <c r="K12" s="72">
        <v>0.11834366148620347</v>
      </c>
      <c r="L12" s="72">
        <v>0.13393571951157265</v>
      </c>
      <c r="M12" s="72">
        <v>0.13099279788151377</v>
      </c>
      <c r="N12" s="68">
        <f>M12-L12</f>
        <v>-2.9429216300588812E-3</v>
      </c>
      <c r="O12" s="1"/>
      <c r="P12" s="1"/>
      <c r="V12" s="1"/>
    </row>
    <row r="13" spans="1:22" x14ac:dyDescent="0.35">
      <c r="A13" s="36" t="s">
        <v>4</v>
      </c>
      <c r="B13" s="85">
        <f>SUM(B10:B12)</f>
        <v>0.16337197854762409</v>
      </c>
      <c r="C13" s="28">
        <f t="shared" ref="C13:M13" si="2">SUM(C10:C12)</f>
        <v>0.16541928253534635</v>
      </c>
      <c r="D13" s="28">
        <f t="shared" si="2"/>
        <v>0.17398792847966668</v>
      </c>
      <c r="E13" s="28">
        <f t="shared" si="2"/>
        <v>0.15466174170576685</v>
      </c>
      <c r="F13" s="28">
        <f t="shared" si="2"/>
        <v>0.11990542511423716</v>
      </c>
      <c r="G13" s="28">
        <f t="shared" si="2"/>
        <v>0.14488829192345298</v>
      </c>
      <c r="H13" s="28">
        <f t="shared" si="2"/>
        <v>0.14922854814934094</v>
      </c>
      <c r="I13" s="28">
        <f t="shared" si="2"/>
        <v>0.14778429605855931</v>
      </c>
      <c r="J13" s="28">
        <f>SUM(J10:J12)</f>
        <v>0.14088657204386448</v>
      </c>
      <c r="K13" s="28">
        <f t="shared" si="2"/>
        <v>0.14021191457151747</v>
      </c>
      <c r="L13" s="28">
        <f t="shared" si="2"/>
        <v>0.15342789571293267</v>
      </c>
      <c r="M13" s="28">
        <f t="shared" si="2"/>
        <v>0.14951122297523242</v>
      </c>
      <c r="N13" s="16">
        <f>M13-L13</f>
        <v>-3.9166727377002442E-3</v>
      </c>
      <c r="O13" s="1"/>
      <c r="P13" s="1"/>
      <c r="Q13" s="1"/>
      <c r="R13" s="1"/>
      <c r="S13" s="1"/>
      <c r="T13" s="1"/>
      <c r="U13" s="1"/>
      <c r="V13" s="1"/>
    </row>
    <row r="14" spans="1:22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7"/>
      <c r="O14" s="1"/>
      <c r="P14" s="1"/>
      <c r="Q14" s="1"/>
      <c r="R14" s="1"/>
      <c r="S14" s="1"/>
      <c r="T14" s="1"/>
      <c r="U14" s="1"/>
      <c r="V14" s="1"/>
    </row>
    <row r="15" spans="1:22" ht="18.5" x14ac:dyDescent="0.45">
      <c r="A15" s="3" t="s">
        <v>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7"/>
      <c r="O15" s="1"/>
      <c r="P15" s="2" t="s">
        <v>1</v>
      </c>
      <c r="Q15" s="1"/>
      <c r="R15" s="1"/>
      <c r="S15" s="1"/>
      <c r="T15" s="1"/>
      <c r="U15" s="1"/>
      <c r="V15" s="1"/>
    </row>
    <row r="16" spans="1:22" x14ac:dyDescent="0.35">
      <c r="A16" s="20"/>
      <c r="B16" s="20" t="str">
        <f t="shared" ref="B16:K16" si="3">B2</f>
        <v>Q3-2007</v>
      </c>
      <c r="C16" s="21" t="str">
        <f t="shared" si="3"/>
        <v>Q3-2008</v>
      </c>
      <c r="D16" s="21" t="str">
        <f t="shared" si="3"/>
        <v>Q3-2009</v>
      </c>
      <c r="E16" s="21" t="str">
        <f t="shared" si="3"/>
        <v>Q3-2010</v>
      </c>
      <c r="F16" s="21" t="str">
        <f t="shared" si="3"/>
        <v>Q3-2011</v>
      </c>
      <c r="G16" s="21" t="str">
        <f t="shared" si="3"/>
        <v>Q3-2012</v>
      </c>
      <c r="H16" s="21" t="str">
        <f t="shared" si="3"/>
        <v>Q3-2013</v>
      </c>
      <c r="I16" s="21" t="str">
        <f t="shared" si="3"/>
        <v>Q3-2014</v>
      </c>
      <c r="J16" s="21" t="str">
        <f>J2</f>
        <v>Q3-2015</v>
      </c>
      <c r="K16" s="21" t="str">
        <f t="shared" si="3"/>
        <v>Q3-2016</v>
      </c>
      <c r="L16" s="34" t="str">
        <f>L2</f>
        <v>Q3-2017</v>
      </c>
      <c r="M16" s="34" t="str">
        <f>M2</f>
        <v>Q3-2018</v>
      </c>
      <c r="N16" s="89" t="str">
        <f>N2</f>
        <v>2017 Chg</v>
      </c>
      <c r="O16" s="1"/>
      <c r="P16" s="11"/>
      <c r="Q16" s="42" t="str">
        <f>Q2</f>
        <v>Q3-2014</v>
      </c>
      <c r="R16" s="39" t="str">
        <f>R2</f>
        <v>Q3-2015</v>
      </c>
      <c r="S16" s="43" t="str">
        <f>S2</f>
        <v>Q3-2016</v>
      </c>
      <c r="T16" s="43" t="str">
        <f>T2</f>
        <v>Q3-2017</v>
      </c>
      <c r="U16" s="43" t="str">
        <f>U2</f>
        <v>Q3-2018</v>
      </c>
      <c r="V16" s="11" t="s">
        <v>2</v>
      </c>
    </row>
    <row r="17" spans="1:22" x14ac:dyDescent="0.35">
      <c r="A17" s="17" t="s">
        <v>41</v>
      </c>
      <c r="B17" s="63">
        <v>44822</v>
      </c>
      <c r="C17" s="64">
        <v>35222</v>
      </c>
      <c r="D17" s="64">
        <v>44622</v>
      </c>
      <c r="E17" s="64">
        <v>45391</v>
      </c>
      <c r="F17" s="64">
        <v>22965</v>
      </c>
      <c r="G17" s="64">
        <v>44729</v>
      </c>
      <c r="H17" s="64">
        <v>58968</v>
      </c>
      <c r="I17" s="64">
        <v>85117</v>
      </c>
      <c r="J17" s="64">
        <v>84347</v>
      </c>
      <c r="K17" s="64">
        <v>94480</v>
      </c>
      <c r="L17" s="64">
        <v>127464</v>
      </c>
      <c r="M17" s="64">
        <v>120755</v>
      </c>
      <c r="N17" s="4">
        <f>M17/L17-1</f>
        <v>-5.2634469340362755E-2</v>
      </c>
      <c r="O17" s="1"/>
      <c r="P17" s="32" t="s">
        <v>41</v>
      </c>
      <c r="Q17" s="75">
        <v>26567.698215397628</v>
      </c>
      <c r="R17" s="75">
        <v>26404.13182448694</v>
      </c>
      <c r="S17" s="75">
        <v>28124.79214648603</v>
      </c>
      <c r="T17" s="75">
        <v>27968.489808887214</v>
      </c>
      <c r="U17" s="73">
        <v>27773.554006045299</v>
      </c>
      <c r="V17" s="18">
        <f>U17/T17-1</f>
        <v>-6.969836561571241E-3</v>
      </c>
    </row>
    <row r="18" spans="1:22" x14ac:dyDescent="0.35">
      <c r="A18" s="9" t="s">
        <v>39</v>
      </c>
      <c r="B18" s="65">
        <v>124610</v>
      </c>
      <c r="C18" s="61">
        <v>115681</v>
      </c>
      <c r="D18" s="61">
        <v>114115</v>
      </c>
      <c r="E18" s="61">
        <v>96591</v>
      </c>
      <c r="F18" s="61">
        <v>82052</v>
      </c>
      <c r="G18" s="61">
        <v>100885</v>
      </c>
      <c r="H18" s="61">
        <v>111364</v>
      </c>
      <c r="I18" s="61">
        <v>112438</v>
      </c>
      <c r="J18" s="61">
        <v>110514</v>
      </c>
      <c r="K18" s="61">
        <v>97693</v>
      </c>
      <c r="L18" s="61">
        <v>105610</v>
      </c>
      <c r="M18" s="61">
        <v>84092</v>
      </c>
      <c r="N18" s="67">
        <f>M18/L18-1</f>
        <v>-0.20374964491998859</v>
      </c>
      <c r="O18" s="1"/>
      <c r="P18" s="32" t="s">
        <v>39</v>
      </c>
      <c r="Q18" s="73">
        <v>24131.561829630551</v>
      </c>
      <c r="R18" s="73">
        <v>24353.524784190238</v>
      </c>
      <c r="S18" s="73">
        <v>24378.722170472807</v>
      </c>
      <c r="T18" s="73">
        <v>24481.051377710442</v>
      </c>
      <c r="U18" s="73">
        <v>26289.476133282595</v>
      </c>
      <c r="V18" s="4">
        <f>U18/T18-1</f>
        <v>7.3870387659032088E-2</v>
      </c>
    </row>
    <row r="19" spans="1:22" x14ac:dyDescent="0.35">
      <c r="A19" s="9" t="s">
        <v>42</v>
      </c>
      <c r="B19" s="65">
        <v>43053</v>
      </c>
      <c r="C19" s="61">
        <v>33245</v>
      </c>
      <c r="D19" s="61">
        <v>32612</v>
      </c>
      <c r="E19" s="61">
        <v>26787</v>
      </c>
      <c r="F19" s="61">
        <v>25759</v>
      </c>
      <c r="G19" s="61">
        <v>35719</v>
      </c>
      <c r="H19" s="61">
        <v>40584</v>
      </c>
      <c r="I19" s="61">
        <v>39580</v>
      </c>
      <c r="J19" s="61">
        <v>44871</v>
      </c>
      <c r="K19" s="61">
        <v>47676</v>
      </c>
      <c r="L19" s="61">
        <v>52824</v>
      </c>
      <c r="M19" s="61">
        <v>67643</v>
      </c>
      <c r="N19" s="67">
        <f>M19/L19-1</f>
        <v>0.28053536271391799</v>
      </c>
      <c r="O19" s="1"/>
      <c r="P19" s="32" t="s">
        <v>42</v>
      </c>
      <c r="Q19" s="73">
        <v>29076.285396664982</v>
      </c>
      <c r="R19" s="73">
        <v>29637.153529005373</v>
      </c>
      <c r="S19" s="73">
        <v>33515.468642503569</v>
      </c>
      <c r="T19" s="73">
        <v>33253.387816144175</v>
      </c>
      <c r="U19" s="73">
        <v>33510.233460964177</v>
      </c>
      <c r="V19" s="4">
        <f>U19/T19-1</f>
        <v>7.7238940657740063E-3</v>
      </c>
    </row>
    <row r="20" spans="1:22" x14ac:dyDescent="0.35">
      <c r="A20" s="9" t="s">
        <v>40</v>
      </c>
      <c r="B20" s="65">
        <v>89760</v>
      </c>
      <c r="C20" s="61">
        <v>85197</v>
      </c>
      <c r="D20" s="61">
        <v>93395</v>
      </c>
      <c r="E20" s="61">
        <v>68685</v>
      </c>
      <c r="F20" s="61">
        <v>50144</v>
      </c>
      <c r="G20" s="61">
        <v>70977</v>
      </c>
      <c r="H20" s="61">
        <v>74575</v>
      </c>
      <c r="I20" s="61">
        <v>84451</v>
      </c>
      <c r="J20" s="61">
        <v>88611</v>
      </c>
      <c r="K20" s="61">
        <v>93625</v>
      </c>
      <c r="L20" s="61">
        <v>83526</v>
      </c>
      <c r="M20" s="61">
        <v>67496</v>
      </c>
      <c r="N20" s="67">
        <f>M20/L20-1</f>
        <v>-0.19191628953858675</v>
      </c>
      <c r="O20" s="1"/>
      <c r="P20" s="32" t="s">
        <v>40</v>
      </c>
      <c r="Q20" s="73">
        <v>18816.761435625391</v>
      </c>
      <c r="R20" s="73">
        <v>19142.313787227318</v>
      </c>
      <c r="S20" s="73">
        <v>19225.799166889185</v>
      </c>
      <c r="T20" s="73">
        <v>19361.300193951585</v>
      </c>
      <c r="U20" s="73">
        <v>19523.787750385207</v>
      </c>
      <c r="V20" s="4">
        <f>U20/T20-1</f>
        <v>8.3923886725532082E-3</v>
      </c>
    </row>
    <row r="21" spans="1:22" x14ac:dyDescent="0.35">
      <c r="A21" s="10" t="s">
        <v>61</v>
      </c>
      <c r="B21" s="66">
        <v>26545</v>
      </c>
      <c r="C21" s="62">
        <v>20562</v>
      </c>
      <c r="D21" s="62">
        <v>20049</v>
      </c>
      <c r="E21" s="62">
        <v>23305</v>
      </c>
      <c r="F21" s="62">
        <v>25143</v>
      </c>
      <c r="G21" s="62">
        <v>33037</v>
      </c>
      <c r="H21" s="62">
        <v>32590</v>
      </c>
      <c r="I21" s="62">
        <v>33388</v>
      </c>
      <c r="J21" s="62">
        <v>38370</v>
      </c>
      <c r="K21" s="62">
        <v>45116</v>
      </c>
      <c r="L21" s="62">
        <v>58221</v>
      </c>
      <c r="M21" s="62">
        <v>66445</v>
      </c>
      <c r="N21" s="68">
        <f>M21/L21-1</f>
        <v>0.14125487367101219</v>
      </c>
      <c r="O21" s="1"/>
      <c r="P21" s="33" t="s">
        <v>61</v>
      </c>
      <c r="Q21" s="74">
        <v>38013.74203306577</v>
      </c>
      <c r="R21" s="74">
        <v>37900.566692728695</v>
      </c>
      <c r="S21" s="74">
        <v>38469.515094423266</v>
      </c>
      <c r="T21" s="74">
        <v>39221.417804572236</v>
      </c>
      <c r="U21" s="74">
        <v>38835.229197080291</v>
      </c>
      <c r="V21" s="5">
        <f>U21/T21-1</f>
        <v>-9.8463704044611244E-3</v>
      </c>
    </row>
    <row r="22" spans="1:22" x14ac:dyDescent="0.35">
      <c r="N22" s="38"/>
    </row>
    <row r="23" spans="1:22" ht="18.5" x14ac:dyDescent="0.45">
      <c r="A23" s="3" t="s">
        <v>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7"/>
      <c r="Q23" s="54"/>
      <c r="R23" s="54"/>
      <c r="S23" s="53"/>
      <c r="T23" s="53"/>
      <c r="U23" s="54"/>
    </row>
    <row r="24" spans="1:22" x14ac:dyDescent="0.35">
      <c r="A24" s="11"/>
      <c r="B24" s="34" t="str">
        <f t="shared" ref="B24:K24" si="4">B2</f>
        <v>Q3-2007</v>
      </c>
      <c r="C24" s="34" t="str">
        <f t="shared" si="4"/>
        <v>Q3-2008</v>
      </c>
      <c r="D24" s="34" t="str">
        <f t="shared" si="4"/>
        <v>Q3-2009</v>
      </c>
      <c r="E24" s="34" t="str">
        <f t="shared" si="4"/>
        <v>Q3-2010</v>
      </c>
      <c r="F24" s="34" t="str">
        <f t="shared" si="4"/>
        <v>Q3-2011</v>
      </c>
      <c r="G24" s="34" t="str">
        <f t="shared" si="4"/>
        <v>Q3-2012</v>
      </c>
      <c r="H24" s="34" t="str">
        <f t="shared" si="4"/>
        <v>Q3-2013</v>
      </c>
      <c r="I24" s="34" t="str">
        <f t="shared" si="4"/>
        <v>Q3-2014</v>
      </c>
      <c r="J24" s="34" t="str">
        <f>J2</f>
        <v>Q3-2015</v>
      </c>
      <c r="K24" s="34" t="str">
        <f t="shared" si="4"/>
        <v>Q3-2016</v>
      </c>
      <c r="L24" s="34" t="str">
        <f>L2</f>
        <v>Q3-2017</v>
      </c>
      <c r="M24" s="34" t="str">
        <f>M2</f>
        <v>Q3-2018</v>
      </c>
      <c r="N24" s="30" t="str">
        <f>N2</f>
        <v>2017 Chg</v>
      </c>
      <c r="P24" s="93"/>
      <c r="Q24" s="45"/>
      <c r="R24" s="45"/>
      <c r="S24" s="45"/>
      <c r="T24" s="45"/>
      <c r="U24" s="45"/>
    </row>
    <row r="25" spans="1:22" x14ac:dyDescent="0.35">
      <c r="A25" s="32" t="s">
        <v>36</v>
      </c>
      <c r="B25" s="79">
        <v>1248.6926219317254</v>
      </c>
      <c r="C25" s="79">
        <v>1823.9758547135154</v>
      </c>
      <c r="D25" s="79">
        <v>1482.4788703915885</v>
      </c>
      <c r="E25" s="79">
        <v>1997.8670920593368</v>
      </c>
      <c r="F25" s="79">
        <v>2843.9483804605666</v>
      </c>
      <c r="G25" s="79">
        <v>2405.425451016577</v>
      </c>
      <c r="H25" s="79">
        <v>2834.4043126684637</v>
      </c>
      <c r="I25" s="79">
        <v>3361.7718857477375</v>
      </c>
      <c r="J25" s="79">
        <v>3741.6958587762565</v>
      </c>
      <c r="K25" s="79">
        <v>4627.1971546396626</v>
      </c>
      <c r="L25" s="79">
        <v>5604.7675060245174</v>
      </c>
      <c r="M25" s="79">
        <v>5452.664368751749</v>
      </c>
      <c r="N25" s="4">
        <f>M25/L25-1</f>
        <v>-2.7138170692945662E-2</v>
      </c>
      <c r="P25" s="93"/>
      <c r="Q25" s="45"/>
      <c r="R25" s="45"/>
      <c r="S25" s="45"/>
      <c r="T25" s="45"/>
      <c r="U25" s="45"/>
    </row>
    <row r="26" spans="1:22" x14ac:dyDescent="0.35">
      <c r="A26" s="32" t="s">
        <v>38</v>
      </c>
      <c r="B26" s="79">
        <v>1177.3829228926597</v>
      </c>
      <c r="C26" s="79">
        <v>1339.3532567854415</v>
      </c>
      <c r="D26" s="79">
        <v>1499.0753535479087</v>
      </c>
      <c r="E26" s="79">
        <v>2066.7234616830092</v>
      </c>
      <c r="F26" s="79">
        <v>2264.417280506676</v>
      </c>
      <c r="G26" s="79">
        <v>1829.79616623781</v>
      </c>
      <c r="H26" s="79">
        <v>1694.5487164510496</v>
      </c>
      <c r="I26" s="79">
        <v>2078.1709214582947</v>
      </c>
      <c r="J26" s="79">
        <v>1972.5961005838894</v>
      </c>
      <c r="K26" s="79">
        <v>2149.9302594300316</v>
      </c>
      <c r="L26" s="79">
        <v>2433.1290784802582</v>
      </c>
      <c r="M26" s="79">
        <v>2222.088142929817</v>
      </c>
      <c r="N26" s="4">
        <f>M26/L26-1</f>
        <v>-8.6736432282605525E-2</v>
      </c>
      <c r="P26" s="93"/>
      <c r="Q26" s="45"/>
      <c r="R26" s="45"/>
      <c r="S26" s="45"/>
      <c r="T26" s="45"/>
      <c r="U26" s="45"/>
    </row>
    <row r="27" spans="1:22" x14ac:dyDescent="0.35">
      <c r="A27" s="11" t="s">
        <v>3</v>
      </c>
      <c r="B27" s="39">
        <v>1186.272580172832</v>
      </c>
      <c r="C27" s="39">
        <v>1398.4908146351252</v>
      </c>
      <c r="D27" s="39">
        <v>1497.1838940382422</v>
      </c>
      <c r="E27" s="39">
        <v>2058.5740144672463</v>
      </c>
      <c r="F27" s="39">
        <v>2336.7174744760887</v>
      </c>
      <c r="G27" s="39">
        <v>1898.6729548015717</v>
      </c>
      <c r="H27" s="39">
        <v>1834.4613938526065</v>
      </c>
      <c r="I27" s="39">
        <v>2245.4480284687556</v>
      </c>
      <c r="J27" s="39">
        <v>2219.0529293462964</v>
      </c>
      <c r="K27" s="39">
        <v>2485.5731965126897</v>
      </c>
      <c r="L27" s="39">
        <v>3187.5580710054955</v>
      </c>
      <c r="M27" s="39">
        <v>2622.127776124034</v>
      </c>
      <c r="N27" s="29">
        <f>M27/L27-1</f>
        <v>-0.17738666474022857</v>
      </c>
      <c r="P27" s="93"/>
      <c r="Q27" s="45"/>
      <c r="R27" s="45"/>
      <c r="S27" s="45"/>
      <c r="T27" s="45"/>
      <c r="U27" s="45"/>
    </row>
    <row r="28" spans="1:22" x14ac:dyDescent="0.35">
      <c r="P28" s="93"/>
      <c r="Q28" s="45"/>
      <c r="R28" s="45"/>
      <c r="S28" s="45"/>
      <c r="T28" s="45"/>
      <c r="U28" s="4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10E0-6526-4F84-B74F-AA288768E0A5}">
  <dimension ref="A1:O22"/>
  <sheetViews>
    <sheetView zoomScale="55" zoomScaleNormal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22" sqref="K22"/>
    </sheetView>
  </sheetViews>
  <sheetFormatPr defaultRowHeight="14.5" x14ac:dyDescent="0.35"/>
  <cols>
    <col min="1" max="1" width="19.90625" bestFit="1" customWidth="1"/>
    <col min="2" max="9" width="12.54296875" bestFit="1" customWidth="1"/>
    <col min="10" max="10" width="12.54296875" customWidth="1"/>
    <col min="11" max="12" width="12.54296875" bestFit="1" customWidth="1"/>
    <col min="13" max="13" width="12.54296875" customWidth="1"/>
    <col min="14" max="14" width="11.36328125" customWidth="1"/>
  </cols>
  <sheetData>
    <row r="1" spans="1:15" ht="18.5" x14ac:dyDescent="0.45">
      <c r="A1" s="2" t="s">
        <v>0</v>
      </c>
      <c r="B1" s="97" t="s">
        <v>62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37"/>
      <c r="O1" s="1"/>
    </row>
    <row r="2" spans="1:15" x14ac:dyDescent="0.35">
      <c r="A2" s="56"/>
      <c r="B2" s="55" t="s">
        <v>46</v>
      </c>
      <c r="C2" s="55" t="s">
        <v>47</v>
      </c>
      <c r="D2" s="55" t="s">
        <v>48</v>
      </c>
      <c r="E2" s="55" t="s">
        <v>49</v>
      </c>
      <c r="F2" s="55" t="s">
        <v>50</v>
      </c>
      <c r="G2" s="55" t="s">
        <v>51</v>
      </c>
      <c r="H2" s="55" t="s">
        <v>52</v>
      </c>
      <c r="I2" s="55" t="s">
        <v>53</v>
      </c>
      <c r="J2" s="55" t="s">
        <v>54</v>
      </c>
      <c r="K2" s="55" t="s">
        <v>55</v>
      </c>
      <c r="L2" s="55" t="s">
        <v>45</v>
      </c>
      <c r="M2" s="55" t="s">
        <v>56</v>
      </c>
      <c r="N2" s="30" t="s">
        <v>63</v>
      </c>
      <c r="O2" s="1"/>
    </row>
    <row r="3" spans="1:15" x14ac:dyDescent="0.35">
      <c r="A3" s="32" t="s">
        <v>64</v>
      </c>
      <c r="B3" s="98"/>
      <c r="C3" s="98"/>
      <c r="D3" s="98"/>
      <c r="E3" s="98"/>
      <c r="F3" s="98"/>
      <c r="G3" s="107">
        <v>148</v>
      </c>
      <c r="H3" s="107">
        <v>4100</v>
      </c>
      <c r="I3" s="61">
        <v>3900</v>
      </c>
      <c r="J3" s="61">
        <v>5406</v>
      </c>
      <c r="K3" s="61">
        <v>15425</v>
      </c>
      <c r="L3" s="61">
        <v>14795</v>
      </c>
      <c r="M3" s="61">
        <v>69925</v>
      </c>
      <c r="N3" s="4">
        <f>M3/L3-1</f>
        <v>3.726258871240284</v>
      </c>
      <c r="O3" s="1"/>
    </row>
    <row r="4" spans="1:15" x14ac:dyDescent="0.35">
      <c r="A4" s="36" t="s">
        <v>4</v>
      </c>
      <c r="B4" s="22">
        <f t="shared" ref="B4:M4" si="0">SUM(B3:B3)</f>
        <v>0</v>
      </c>
      <c r="C4" s="22">
        <f t="shared" si="0"/>
        <v>0</v>
      </c>
      <c r="D4" s="22">
        <f t="shared" si="0"/>
        <v>0</v>
      </c>
      <c r="E4" s="22">
        <f t="shared" si="0"/>
        <v>0</v>
      </c>
      <c r="F4" s="22">
        <f t="shared" si="0"/>
        <v>0</v>
      </c>
      <c r="G4" s="22">
        <f t="shared" si="0"/>
        <v>148</v>
      </c>
      <c r="H4" s="22">
        <f t="shared" si="0"/>
        <v>4100</v>
      </c>
      <c r="I4" s="22">
        <f t="shared" si="0"/>
        <v>3900</v>
      </c>
      <c r="J4" s="22">
        <f t="shared" si="0"/>
        <v>5406</v>
      </c>
      <c r="K4" s="22">
        <f t="shared" si="0"/>
        <v>15425</v>
      </c>
      <c r="L4" s="22">
        <f t="shared" si="0"/>
        <v>14795</v>
      </c>
      <c r="M4" s="22">
        <f t="shared" si="0"/>
        <v>69925</v>
      </c>
      <c r="N4" s="16">
        <f t="shared" ref="N4" si="1">M4/L4-1</f>
        <v>3.726258871240284</v>
      </c>
      <c r="O4" s="1"/>
    </row>
    <row r="5" spans="1:15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8.5" x14ac:dyDescent="0.45">
      <c r="A6" s="3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37"/>
      <c r="O6" s="1"/>
    </row>
    <row r="7" spans="1:15" x14ac:dyDescent="0.35">
      <c r="A7" s="56"/>
      <c r="B7" s="34" t="str">
        <f t="shared" ref="B7:N7" si="2">B2</f>
        <v>Q3-2007</v>
      </c>
      <c r="C7" s="34" t="str">
        <f t="shared" si="2"/>
        <v>Q3-2008</v>
      </c>
      <c r="D7" s="34" t="str">
        <f t="shared" si="2"/>
        <v>Q3-2009</v>
      </c>
      <c r="E7" s="34" t="str">
        <f t="shared" si="2"/>
        <v>Q3-2010</v>
      </c>
      <c r="F7" s="34" t="str">
        <f t="shared" si="2"/>
        <v>Q3-2011</v>
      </c>
      <c r="G7" s="34" t="str">
        <f t="shared" si="2"/>
        <v>Q3-2012</v>
      </c>
      <c r="H7" s="34" t="str">
        <f t="shared" si="2"/>
        <v>Q3-2013</v>
      </c>
      <c r="I7" s="34" t="str">
        <f t="shared" si="2"/>
        <v>Q3-2014</v>
      </c>
      <c r="J7" s="34" t="str">
        <f t="shared" si="2"/>
        <v>Q3-2015</v>
      </c>
      <c r="K7" s="34" t="str">
        <f t="shared" si="2"/>
        <v>Q3-2016</v>
      </c>
      <c r="L7" s="34" t="str">
        <f t="shared" si="2"/>
        <v>Q3-2017</v>
      </c>
      <c r="M7" s="34" t="str">
        <f t="shared" si="2"/>
        <v>Q3-2018</v>
      </c>
      <c r="N7" s="30" t="str">
        <f t="shared" si="2"/>
        <v>2018 Chg</v>
      </c>
      <c r="O7" s="1"/>
    </row>
    <row r="8" spans="1:15" x14ac:dyDescent="0.35">
      <c r="A8" s="32" t="s">
        <v>64</v>
      </c>
      <c r="B8" s="99"/>
      <c r="C8" s="99"/>
      <c r="D8" s="99"/>
      <c r="E8" s="99"/>
      <c r="F8" s="99"/>
      <c r="G8" s="72">
        <v>4.0819197158101297E-5</v>
      </c>
      <c r="H8" s="72">
        <v>1.0380887419022748E-3</v>
      </c>
      <c r="I8" s="72">
        <v>9.1604602591047928E-4</v>
      </c>
      <c r="J8" s="72">
        <v>1.1976093006790219E-3</v>
      </c>
      <c r="K8" s="72">
        <v>3.4625463599602586E-3</v>
      </c>
      <c r="L8" s="72">
        <v>3.3563784234436058E-3</v>
      </c>
      <c r="M8" s="72">
        <v>1.6465315345226508E-2</v>
      </c>
      <c r="N8" s="4">
        <f>M8/L8-1</f>
        <v>3.9056790587794579</v>
      </c>
      <c r="O8" s="1"/>
    </row>
    <row r="9" spans="1:15" x14ac:dyDescent="0.35">
      <c r="A9" s="36" t="s">
        <v>4</v>
      </c>
      <c r="B9" s="100">
        <f t="shared" ref="B9:M9" si="3">SUM(B8:B8)</f>
        <v>0</v>
      </c>
      <c r="C9" s="100">
        <f t="shared" si="3"/>
        <v>0</v>
      </c>
      <c r="D9" s="100">
        <f t="shared" si="3"/>
        <v>0</v>
      </c>
      <c r="E9" s="100">
        <f t="shared" si="3"/>
        <v>0</v>
      </c>
      <c r="F9" s="100">
        <f t="shared" si="3"/>
        <v>0</v>
      </c>
      <c r="G9" s="100">
        <f t="shared" si="3"/>
        <v>4.0819197158101297E-5</v>
      </c>
      <c r="H9" s="100">
        <f t="shared" si="3"/>
        <v>1.0380887419022748E-3</v>
      </c>
      <c r="I9" s="100">
        <f t="shared" si="3"/>
        <v>9.1604602591047928E-4</v>
      </c>
      <c r="J9" s="100">
        <f t="shared" si="3"/>
        <v>1.1976093006790219E-3</v>
      </c>
      <c r="K9" s="100">
        <f t="shared" si="3"/>
        <v>3.4625463599602586E-3</v>
      </c>
      <c r="L9" s="100">
        <f t="shared" si="3"/>
        <v>3.3563784234436058E-3</v>
      </c>
      <c r="M9" s="100">
        <f t="shared" si="3"/>
        <v>1.6465315345226508E-2</v>
      </c>
      <c r="N9" s="16">
        <f t="shared" ref="N9" si="4">M9/L9-1</f>
        <v>3.9056790587794579</v>
      </c>
      <c r="O9" s="1"/>
    </row>
    <row r="10" spans="1:15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37"/>
      <c r="O10" s="1"/>
    </row>
    <row r="11" spans="1:15" ht="18.5" x14ac:dyDescent="0.45">
      <c r="A11" s="3" t="s">
        <v>65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37"/>
      <c r="O11" s="1"/>
    </row>
    <row r="12" spans="1:15" x14ac:dyDescent="0.35">
      <c r="A12" s="20"/>
      <c r="B12" s="20" t="str">
        <f t="shared" ref="B12:N12" si="5">B2</f>
        <v>Q3-2007</v>
      </c>
      <c r="C12" s="21" t="str">
        <f t="shared" si="5"/>
        <v>Q3-2008</v>
      </c>
      <c r="D12" s="21" t="str">
        <f t="shared" si="5"/>
        <v>Q3-2009</v>
      </c>
      <c r="E12" s="21" t="str">
        <f t="shared" si="5"/>
        <v>Q3-2010</v>
      </c>
      <c r="F12" s="21" t="str">
        <f t="shared" si="5"/>
        <v>Q3-2011</v>
      </c>
      <c r="G12" s="21" t="str">
        <f t="shared" si="5"/>
        <v>Q3-2012</v>
      </c>
      <c r="H12" s="21" t="str">
        <f t="shared" si="5"/>
        <v>Q3-2013</v>
      </c>
      <c r="I12" s="21" t="str">
        <f t="shared" si="5"/>
        <v>Q3-2014</v>
      </c>
      <c r="J12" s="21" t="str">
        <f t="shared" si="5"/>
        <v>Q3-2015</v>
      </c>
      <c r="K12" s="21" t="str">
        <f t="shared" si="5"/>
        <v>Q3-2016</v>
      </c>
      <c r="L12" s="34" t="str">
        <f t="shared" si="5"/>
        <v>Q3-2017</v>
      </c>
      <c r="M12" s="34" t="str">
        <f t="shared" si="5"/>
        <v>Q3-2018</v>
      </c>
      <c r="N12" s="89" t="str">
        <f t="shared" si="5"/>
        <v>2018 Chg</v>
      </c>
      <c r="O12" s="1"/>
    </row>
    <row r="13" spans="1:15" x14ac:dyDescent="0.35">
      <c r="A13" s="17" t="s">
        <v>66</v>
      </c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9">
        <v>190</v>
      </c>
      <c r="M13" s="64">
        <v>54300</v>
      </c>
      <c r="N13" s="4">
        <f t="shared" ref="N13:N15" si="6">M13/L13-1</f>
        <v>284.78947368421052</v>
      </c>
      <c r="O13" s="1"/>
    </row>
    <row r="14" spans="1:15" x14ac:dyDescent="0.35">
      <c r="A14" s="9" t="s">
        <v>67</v>
      </c>
      <c r="B14" s="103"/>
      <c r="C14" s="98"/>
      <c r="D14" s="98"/>
      <c r="E14" s="98"/>
      <c r="F14" s="98"/>
      <c r="G14" s="107">
        <v>148</v>
      </c>
      <c r="H14" s="107">
        <v>4100</v>
      </c>
      <c r="I14" s="61">
        <v>3900</v>
      </c>
      <c r="J14" s="61">
        <v>5400</v>
      </c>
      <c r="K14" s="61">
        <v>9625</v>
      </c>
      <c r="L14" s="61">
        <v>8510</v>
      </c>
      <c r="M14" s="61">
        <v>7575</v>
      </c>
      <c r="N14" s="67">
        <f t="shared" si="6"/>
        <v>-0.10987074030552291</v>
      </c>
      <c r="O14" s="1"/>
    </row>
    <row r="15" spans="1:15" x14ac:dyDescent="0.35">
      <c r="A15" s="10" t="s">
        <v>68</v>
      </c>
      <c r="B15" s="104"/>
      <c r="C15" s="105"/>
      <c r="D15" s="105"/>
      <c r="E15" s="105"/>
      <c r="F15" s="105"/>
      <c r="G15" s="105"/>
      <c r="H15" s="105"/>
      <c r="I15" s="105"/>
      <c r="J15" s="108">
        <v>6</v>
      </c>
      <c r="K15" s="62">
        <v>5800</v>
      </c>
      <c r="L15" s="62">
        <v>6095</v>
      </c>
      <c r="M15" s="62">
        <v>8050</v>
      </c>
      <c r="N15" s="68">
        <f t="shared" si="6"/>
        <v>0.320754716981132</v>
      </c>
      <c r="O15" s="1"/>
    </row>
    <row r="16" spans="1:15" x14ac:dyDescent="0.35">
      <c r="N16" s="38"/>
    </row>
    <row r="18" spans="7:15" x14ac:dyDescent="0.35">
      <c r="N18" s="106"/>
    </row>
    <row r="19" spans="7:15" x14ac:dyDescent="0.35">
      <c r="N19" s="106"/>
    </row>
    <row r="20" spans="7:15" x14ac:dyDescent="0.35">
      <c r="N20" s="106"/>
    </row>
    <row r="21" spans="7:15" x14ac:dyDescent="0.35">
      <c r="G21" s="84"/>
      <c r="H21" s="84"/>
      <c r="I21" s="84"/>
      <c r="J21" s="84"/>
      <c r="K21" s="84"/>
      <c r="L21" s="84"/>
      <c r="M21" s="84"/>
    </row>
    <row r="22" spans="7:15" x14ac:dyDescent="0.35">
      <c r="I22" s="84"/>
      <c r="J22" s="84"/>
      <c r="K22" s="84"/>
      <c r="L22" s="84"/>
      <c r="M22" s="84"/>
      <c r="N22" s="84"/>
      <c r="O22" s="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Ford</vt:lpstr>
      <vt:lpstr>FCA</vt:lpstr>
      <vt:lpstr>GM</vt:lpstr>
      <vt:lpstr>Toyota</vt:lpstr>
      <vt:lpstr>Tesla</vt:lpstr>
    </vt:vector>
  </TitlesOfParts>
  <Company>Kelley Blue 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Tfleming</dc:creator>
  <cp:lastModifiedBy>Schirmer, Mark (CAI - Atlanta)</cp:lastModifiedBy>
  <cp:lastPrinted>2017-04-25T17:57:30Z</cp:lastPrinted>
  <dcterms:created xsi:type="dcterms:W3CDTF">2013-07-18T23:22:00Z</dcterms:created>
  <dcterms:modified xsi:type="dcterms:W3CDTF">2018-10-23T13:14:34Z</dcterms:modified>
</cp:coreProperties>
</file>